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15" windowHeight="5685" tabRatio="602" activeTab="3"/>
  </bookViews>
  <sheets>
    <sheet name="ข้าราชการ" sheetId="1" r:id="rId1"/>
    <sheet name="แยก" sheetId="2" r:id="rId2"/>
    <sheet name="สัดส่วน" sheetId="3" r:id="rId3"/>
    <sheet name="สัดส่วนแยกสาย" sheetId="4" r:id="rId4"/>
    <sheet name="สัดส่วนวิทยาเขต" sheetId="5" r:id="rId5"/>
    <sheet name="บุคลากรใหม่" sheetId="6" r:id="rId6"/>
    <sheet name="Sheet1" sheetId="7" r:id="rId7"/>
  </sheets>
  <definedNames>
    <definedName name="_xlnm.Print_Area" localSheetId="0">'ข้าราชการ'!$A$1:$V$65</definedName>
    <definedName name="_xlnm.Print_Titles" localSheetId="0">'ข้าราชการ'!$1:$5</definedName>
    <definedName name="_xlnm.Print_Titles" localSheetId="5">'บุคลากรใหม่'!$1:$5</definedName>
    <definedName name="_xlnm.Print_Titles" localSheetId="2">'สัดส่วน'!$1:$5</definedName>
    <definedName name="_xlnm.Print_Titles" localSheetId="3">'สัดส่วนแยกสาย'!$1:$3</definedName>
  </definedNames>
  <calcPr fullCalcOnLoad="1"/>
</workbook>
</file>

<file path=xl/comments3.xml><?xml version="1.0" encoding="utf-8"?>
<comments xmlns="http://schemas.openxmlformats.org/spreadsheetml/2006/main">
  <authors>
    <author>Toy</author>
  </authors>
  <commentList>
    <comment ref="A51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Toy</author>
  </authors>
  <commentList>
    <comment ref="H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<sst xmlns="http://schemas.openxmlformats.org/spreadsheetml/2006/main" count="1012" uniqueCount="277">
  <si>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</si>
  <si>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</si>
  <si>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</si>
  <si>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</si>
  <si>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</si>
  <si>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</si>
  <si>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</si>
  <si>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</si>
  <si>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</si>
  <si>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</si>
  <si>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</si>
  <si>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</si>
  <si>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</si>
  <si>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</si>
  <si>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</si>
  <si>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</si>
  <si>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</si>
  <si>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</si>
  <si>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</si>
  <si>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</si>
  <si>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</si>
  <si>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</si>
  <si>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</si>
  <si>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</si>
  <si>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ก</t>
  </si>
  <si>
    <t>ข</t>
  </si>
  <si>
    <t>ค</t>
  </si>
  <si>
    <t>พนักงาน</t>
  </si>
  <si>
    <t>(มีคนครอง)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</si>
  <si>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</si>
  <si>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</si>
  <si>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</si>
  <si>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</si>
  <si>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</si>
  <si>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</si>
  <si>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</si>
  <si>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</si>
  <si>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</si>
  <si>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</si>
  <si>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</si>
  <si>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</si>
  <si>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</si>
  <si>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</si>
  <si>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</si>
  <si>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</si>
  <si>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</si>
  <si>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</si>
  <si>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</si>
  <si>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</si>
  <si>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</si>
  <si>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</si>
  <si>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</si>
  <si>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</si>
  <si>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</si>
  <si>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</si>
  <si>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</si>
  <si>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</si>
  <si>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</si>
  <si>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</si>
  <si>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</si>
  <si>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</si>
  <si>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</si>
  <si>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</si>
  <si>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</si>
  <si>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</si>
  <si>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</si>
  <si>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</si>
  <si>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</si>
  <si>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</si>
  <si>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</si>
  <si>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</si>
  <si>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</si>
  <si>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</si>
  <si>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</si>
  <si>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</si>
  <si>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</si>
  <si>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สาย ข.</t>
  </si>
  <si>
    <t xml:space="preserve">สาย ก. 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</si>
  <si>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</si>
  <si>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</si>
  <si>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</si>
  <si>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</si>
  <si>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</si>
  <si>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</si>
  <si>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</si>
  <si>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</si>
  <si>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สาย ค.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</si>
  <si>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</si>
  <si>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</si>
  <si>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</si>
  <si>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</si>
  <si>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</si>
  <si>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</si>
  <si>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</si>
  <si>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รวมข้าราชการ  +  พนักงาน</t>
  </si>
  <si>
    <t>B26</t>
  </si>
  <si>
    <t>K04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</si>
  <si>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</si>
  <si>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</si>
  <si>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</si>
  <si>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</si>
  <si>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</si>
  <si>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B0111</t>
  </si>
  <si>
    <t>วิทยาลัยสิ่งแวดล้อม</t>
  </si>
  <si>
    <t>วิทยาลัยเทคนิคการสัตวแพทย์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</si>
  <si>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</si>
  <si>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</si>
  <si>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</si>
  <si>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</si>
  <si>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</si>
  <si>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r>
      <t>ผู้จัดทำ</t>
    </r>
    <r>
      <rPr>
        <sz val="12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</si>
  <si>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2"/>
        <rFont val="Cordia New"/>
        <family val="2"/>
      </rPr>
      <t>………………..</t>
    </r>
  </si>
  <si>
    <r>
      <t>ผู้อำนวยการกองการเจ้าหน้าที่</t>
    </r>
    <r>
      <rPr>
        <sz val="12"/>
        <rFont val="CordiaUPC"/>
        <family val="2"/>
      </rPr>
      <t>……………</t>
    </r>
  </si>
  <si>
    <t>โครงการจัดตั้งศูนย์การศึกษาความหลากหลายทางชีวภาพ</t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</si>
  <si>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</si>
  <si>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</si>
  <si>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</si>
  <si>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</si>
  <si>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</si>
  <si>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</si>
  <si>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</si>
  <si>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</si>
  <si>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</si>
  <si>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r>
      <t>ผู้จัดทำ</t>
    </r>
    <r>
      <rPr>
        <sz val="11.5"/>
        <rFont val="Cordia New"/>
        <family val="2"/>
      </rPr>
      <t>………………………</t>
    </r>
  </si>
  <si>
    <r>
      <t>ผู้อำนวยการกองการเจ้าหน้าที่</t>
    </r>
    <r>
      <rPr>
        <sz val="11.5"/>
        <rFont val="CordiaUPC"/>
        <family val="2"/>
      </rPr>
      <t>……………</t>
    </r>
  </si>
  <si>
    <r>
      <t>หัวหน้างานทะเบียนประวัติ</t>
    </r>
    <r>
      <rPr>
        <sz val="11.5"/>
        <rFont val="Cordia New"/>
        <family val="2"/>
      </rPr>
      <t>………………..</t>
    </r>
  </si>
  <si>
    <t>S05</t>
  </si>
  <si>
    <t>สำนักวิทยบริการ</t>
  </si>
  <si>
    <t>เงินรายได้</t>
  </si>
  <si>
    <t>ศูนย์การศึกษานานาชาติ</t>
  </si>
  <si>
    <t>หอข้อมูลและนวัตกรรมเพื่อการถ่ายทอด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</si>
  <si>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</si>
  <si>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</si>
  <si>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</si>
  <si>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</si>
  <si>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</si>
  <si>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</si>
  <si>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</si>
  <si>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</si>
  <si>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</si>
  <si>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</si>
  <si>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</si>
  <si>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</si>
  <si>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</si>
  <si>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>K25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</si>
  <si>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</si>
  <si>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</si>
  <si>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</si>
  <si>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</si>
  <si>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</si>
  <si>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</si>
  <si>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</si>
  <si>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</si>
  <si>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สำนักการกีฬา + สระจุฬาภรณ์วลัยลักษณ์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</si>
  <si>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</si>
  <si>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</si>
  <si>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</si>
  <si>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</si>
  <si>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</si>
  <si>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</si>
  <si>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</si>
  <si>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</si>
  <si>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</si>
  <si>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</si>
  <si>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</si>
  <si>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</si>
  <si>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</si>
  <si>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</si>
  <si>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</si>
  <si>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</si>
  <si>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r>
      <t>ผู้อำนวยการกองการเจ้าหน้าที่</t>
    </r>
    <r>
      <rPr>
        <sz val="12"/>
        <rFont val="CordiaUPC"/>
        <family val="2"/>
      </rPr>
      <t>……………......</t>
    </r>
  </si>
  <si>
    <t>K15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</si>
  <si>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</si>
  <si>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</si>
  <si>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</si>
  <si>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</si>
  <si>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</si>
  <si>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</si>
  <si>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</si>
  <si>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</si>
  <si>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</si>
  <si>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</si>
  <si>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</si>
  <si>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</si>
  <si>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</si>
  <si>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</si>
  <si>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</si>
  <si>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</si>
  <si>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</si>
  <si>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</si>
  <si>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</si>
  <si>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</si>
  <si>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>ผู้อำนวยการกองการเจ้าหน้าที่……………</t>
  </si>
  <si>
    <t xml:space="preserve">             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</si>
  <si>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</si>
  <si>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</si>
  <si>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</si>
  <si>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</si>
  <si>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</si>
  <si>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</si>
  <si>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</si>
  <si>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</si>
  <si>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</si>
  <si>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</si>
  <si>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</si>
  <si>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</si>
  <si>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</si>
  <si>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</si>
  <si>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</si>
  <si>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</si>
  <si>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</si>
  <si>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</si>
  <si>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</si>
  <si>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</si>
  <si>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</si>
  <si>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</si>
  <si>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</si>
  <si>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</si>
  <si>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</si>
  <si>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r>
      <t>ผู้จัดทำ</t>
    </r>
    <r>
      <rPr>
        <sz val="10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</si>
  <si>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0"/>
        <rFont val="Cordia New"/>
        <family val="2"/>
      </rPr>
      <t>………………..</t>
    </r>
  </si>
  <si>
    <r>
      <t>ผู้อำนวยการกองการเจ้าหน้าที่</t>
    </r>
    <r>
      <rPr>
        <sz val="10"/>
        <rFont val="CordiaUPC"/>
        <family val="2"/>
      </rPr>
      <t>……………</t>
    </r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</si>
  <si>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</si>
  <si>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</si>
  <si>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</si>
  <si>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</si>
  <si>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</si>
  <si>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</si>
  <si>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</si>
  <si>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</si>
  <si>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</si>
  <si>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</si>
  <si>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</si>
  <si>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รวมวิทยเขตลพบุรี</t>
  </si>
  <si>
    <t>รวมวิทยาเขตสุพรรณบุรี</t>
  </si>
  <si>
    <t>รวมวิทยาเขตกระบี่</t>
  </si>
  <si>
    <t>ก:ขคอื่นๆ</t>
  </si>
  <si>
    <r>
      <t>ตารางที่ 3  สรุปข้อมูล</t>
    </r>
    <r>
      <rPr>
        <b/>
        <i/>
        <sz val="14"/>
        <rFont val="EucrosiaUPC"/>
        <family val="1"/>
      </rPr>
      <t xml:space="preserve"> ข้าราชการ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</si>
  <si>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r>
      <t xml:space="preserve">ตารางที่ 4  สรุปข้อมูล  </t>
    </r>
    <r>
      <rPr>
        <b/>
        <i/>
        <sz val="14"/>
        <rFont val="EucrosiaUPC"/>
        <family val="1"/>
      </rPr>
      <t>พนักงาน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</si>
  <si>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t>วิทยาเขตเฉลิมพระเกียรติ จังหวัดสกลนคร</t>
  </si>
  <si>
    <t>วิทยเขตลพบุรี</t>
  </si>
  <si>
    <t xml:space="preserve">   คณะศึกษาศาสตร์ กำแพงแสน</t>
  </si>
  <si>
    <t xml:space="preserve">   โรงเรียนสาธิตฯ  กำแพงแสน</t>
  </si>
  <si>
    <t>คณะสัตวแพทยศาสตร์ กำแพงแสน</t>
  </si>
  <si>
    <t>สำนักวิทยาเขตกำแพงแสน</t>
  </si>
  <si>
    <t>B0144</t>
  </si>
  <si>
    <t>คณะศึกษาศาสตร์  กำแพงแสน</t>
  </si>
  <si>
    <t xml:space="preserve">   คณะศึกษาศาสตร์  กำแพงแสน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</si>
  <si>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</si>
  <si>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</si>
  <si>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</si>
  <si>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</si>
  <si>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ที่มา : กองการเจ้าหน้าที่ มหาวิทยาลัยเกษตรศาสตร์  ข้อมูล ณ  วันที่  31/8/2548</t>
  </si>
  <si>
    <t>ตารางที่ 6 จำนวนบุคลากรแยกตามประเภท มหาวิทยาลัยเกษตรศาสตร์ ประจำเดือน    สิงหาคม  2548</t>
  </si>
  <si>
    <t>ว/ด/ป ที่จัดทำ 12/9/48</t>
  </si>
  <si>
    <t>1:</t>
  </si>
  <si>
    <t>ศูนย์เทคโนโลยีชีวภาพเกษตร</t>
  </si>
  <si>
    <t>ชั่วคราว</t>
  </si>
  <si>
    <t>สัดส่วน (เมื่อ ก= 1หน่วย)</t>
  </si>
  <si>
    <t>ประจำเดือน  กันยายน   2548</t>
  </si>
  <si>
    <t>ว/ด/ป ที่จัดทำ 3/10/2548</t>
  </si>
  <si>
    <t>ที่มา : กองการเจ้าหน้าที่ มหาวิทยาลัยเกษตรศาสตร์  ข้อมูล ณ  วันที่  30/9/2548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</si>
  <si>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</si>
  <si>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</si>
  <si>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ที่มา : กองการเจ้าหน้าที่ มหาวิทยาลัยเกษตรศาสตร์  ข้อมูล ณ  วันที่ 30/9/2548</t>
  </si>
  <si>
    <t>ตารางที่ 2  สรุปจำนวนบุคลากร มหาวิทยาลัยเกษตรศาสตร์ ประจำเดือน    กันยายน  2548</t>
  </si>
  <si>
    <t>ลูกจ้างชั่วคราวเงินรายได้จ้างเอง</t>
  </si>
  <si>
    <t>ตารางที่  1  จำนวนบุคลากรแยกตามประเภทบุคลากรและวิทยาเขต  ประจำเดือน  กันยายน  2548</t>
  </si>
  <si>
    <t>ที่มา : กองการเจ้าหน้าที่ มหาวิทยาลัยเกษตรศาสตร์ ข้อมูล  ณ  วันที่  30  กันยายน   2548</t>
  </si>
  <si>
    <t>ว/ด/ป ที่จัดทำ 3/10/48</t>
  </si>
  <si>
    <t>ไม่ต้องขึ้นเว็ป จำนวนบุคลากรแยกตามประเภท มหาวิทยาลัยเกษตรศาสตร์ ประจำเดือน    กันยายน  2548</t>
  </si>
  <si>
    <t xml:space="preserve">ตารางที่ 5  สัดส่วนของบุคลากรสาย ก ต่อบุคลากรแต่ละสายแยกตามวิทยาเขต ประจำเดือน กันยายน 2548 </t>
  </si>
  <si>
    <t>ตารางที่ 6  สัดส่วนบุคลากรสาย ก ต่อบุคลากรแต่ละสายแยกตามหน่วยงานและวิทยาเขต ประจำเดือน กันยายน 2548</t>
  </si>
  <si>
    <t>0:</t>
  </si>
  <si>
    <t>ศูนย์นานาชาติสิรินธรเพื่อการวิจัยพัฒนาและถ่ายทอดเทคโนโลยี</t>
  </si>
  <si>
    <t>หมายเหตุ  เฉพาะสำนักงานอธิการบดี  คำนวณสัดส่วนจากยอดรวมสาย ก ทั้งหมด เช่น ก:ข = 1:134/2699</t>
  </si>
  <si>
    <t>ว/ด/ป ที่จัดทำ 7/10/48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</si>
</sst>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0.000"/>
  </numFmts>
  <fonts count="61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2"/>
      <name val="Cordia New"/>
      <family val="2"/>
    </font>
    <font>
      <sz val="12"/>
      <name val="CordiaUPC"/>
      <family val="2"/>
    </font>
    <font>
      <sz val="14"/>
      <color indexed="12"/>
      <name val="EucrosiaUPC"/>
      <family val="1"/>
    </font>
    <font>
      <sz val="14"/>
      <color indexed="14"/>
      <name val="EucrosiaUPC"/>
      <family val="1"/>
    </font>
    <font>
      <b/>
      <sz val="14"/>
      <color indexed="14"/>
      <name val="EucrosiaUPC"/>
      <family val="1"/>
    </font>
    <font>
      <sz val="13"/>
      <color indexed="14"/>
      <name val="EucrosiaUPC"/>
      <family val="1"/>
    </font>
    <font>
      <b/>
      <i/>
      <sz val="14"/>
      <name val="EucrosiaUPC"/>
      <family val="1"/>
    </font>
    <font>
      <sz val="11.5"/>
      <name val="EucrosiaUPC"/>
      <family val="1"/>
    </font>
    <font>
      <sz val="11.5"/>
      <name val="Cordia New"/>
      <family val="2"/>
    </font>
    <font>
      <sz val="11.5"/>
      <name val="CordiaUPC"/>
      <family val="2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11"/>
      <color indexed="63"/>
      <name val="EucrosiaUPC"/>
      <family val="1"/>
    </font>
    <font>
      <sz val="9"/>
      <name val="EucrosiaUPC"/>
      <family val="1"/>
    </font>
    <font>
      <b/>
      <sz val="11"/>
      <color indexed="12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sz val="10"/>
      <name val="Cordia New"/>
      <family val="0"/>
    </font>
    <font>
      <vertAlign val="superscript"/>
      <sz val="10"/>
      <name val="EucrosiaUPC"/>
      <family val="1"/>
    </font>
    <font>
      <b/>
      <sz val="10"/>
      <color indexed="10"/>
      <name val="EucrosiaUPC"/>
      <family val="1"/>
    </font>
    <font>
      <sz val="10"/>
      <name val="CordiaUPC"/>
      <family val="2"/>
    </font>
    <font>
      <sz val="7"/>
      <name val="EucrosiaUPC"/>
      <family val="1"/>
    </font>
    <font>
      <b/>
      <sz val="10"/>
      <name val="CordiaUPC"/>
      <family val="2"/>
    </font>
    <font>
      <b/>
      <sz val="10"/>
      <color indexed="10"/>
      <name val="CordiaUPC"/>
      <family val="2"/>
    </font>
    <font>
      <sz val="10"/>
      <color indexed="63"/>
      <name val="CordiaUPC"/>
      <family val="2"/>
    </font>
    <font>
      <b/>
      <sz val="9"/>
      <name val="CordiaUPC"/>
      <family val="2"/>
    </font>
    <font>
      <sz val="10"/>
      <color indexed="12"/>
      <name val="CordiaUPC"/>
      <family val="2"/>
    </font>
    <font>
      <sz val="6"/>
      <name val="EucrosiaUPC"/>
      <family val="1"/>
    </font>
    <font>
      <b/>
      <sz val="8"/>
      <name val="CordiaUPC"/>
      <family val="2"/>
    </font>
    <font>
      <b/>
      <sz val="7"/>
      <name val="CordiaUPC"/>
      <family val="2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8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Cordia New"/>
      <family val="2"/>
    </font>
    <font>
      <sz val="10"/>
      <color indexed="10"/>
      <name val="CordiaUPC"/>
      <family val="2"/>
    </font>
    <font>
      <b/>
      <sz val="9"/>
      <color indexed="10"/>
      <name val="CordiaUPC"/>
      <family val="2"/>
    </font>
    <font>
      <sz val="10"/>
      <color indexed="10"/>
      <name val="EucrosiaUPC"/>
      <family val="1"/>
    </font>
    <font>
      <b/>
      <sz val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26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6" fillId="0" borderId="4" xfId="0" applyFont="1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7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7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3" fillId="0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33" fillId="0" borderId="0" xfId="0" applyFont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6" fillId="0" borderId="0" xfId="0" applyFont="1" applyAlignment="1">
      <alignment/>
    </xf>
    <xf numFmtId="0" fontId="23" fillId="0" borderId="3" xfId="0" applyFont="1" applyFill="1" applyBorder="1" applyAlignment="1">
      <alignment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/>
    </xf>
    <xf numFmtId="0" fontId="23" fillId="0" borderId="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38" fillId="0" borderId="6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40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41" fillId="0" borderId="3" xfId="0" applyFont="1" applyFill="1" applyBorder="1" applyAlignment="1">
      <alignment/>
    </xf>
    <xf numFmtId="0" fontId="41" fillId="0" borderId="3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39" fillId="0" borderId="4" xfId="0" applyFont="1" applyFill="1" applyBorder="1" applyAlignment="1">
      <alignment/>
    </xf>
    <xf numFmtId="0" fontId="41" fillId="0" borderId="4" xfId="0" applyFont="1" applyFill="1" applyBorder="1" applyAlignment="1">
      <alignment/>
    </xf>
    <xf numFmtId="0" fontId="41" fillId="0" borderId="4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41" fillId="0" borderId="2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9" fillId="0" borderId="12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39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1" xfId="0" applyFont="1" applyFill="1" applyBorder="1" applyAlignment="1">
      <alignment/>
    </xf>
    <xf numFmtId="0" fontId="48" fillId="0" borderId="3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right"/>
    </xf>
    <xf numFmtId="0" fontId="39" fillId="0" borderId="12" xfId="0" applyFont="1" applyFill="1" applyBorder="1" applyAlignment="1">
      <alignment horizontal="right"/>
    </xf>
    <xf numFmtId="0" fontId="39" fillId="0" borderId="1" xfId="0" applyFont="1" applyFill="1" applyBorder="1" applyAlignment="1">
      <alignment horizontal="right"/>
    </xf>
    <xf numFmtId="0" fontId="39" fillId="0" borderId="3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0" fontId="39" fillId="0" borderId="14" xfId="0" applyFont="1" applyFill="1" applyBorder="1" applyAlignment="1">
      <alignment horizontal="right"/>
    </xf>
    <xf numFmtId="0" fontId="49" fillId="0" borderId="1" xfId="0" applyFont="1" applyFill="1" applyBorder="1" applyAlignment="1">
      <alignment/>
    </xf>
    <xf numFmtId="0" fontId="50" fillId="0" borderId="6" xfId="0" applyFont="1" applyFill="1" applyBorder="1" applyAlignment="1">
      <alignment/>
    </xf>
    <xf numFmtId="0" fontId="41" fillId="0" borderId="5" xfId="0" applyFont="1" applyFill="1" applyBorder="1" applyAlignment="1">
      <alignment/>
    </xf>
    <xf numFmtId="0" fontId="39" fillId="0" borderId="5" xfId="0" applyFont="1" applyFill="1" applyBorder="1" applyAlignment="1">
      <alignment horizontal="right"/>
    </xf>
    <xf numFmtId="0" fontId="39" fillId="0" borderId="5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23" fillId="0" borderId="5" xfId="0" applyFont="1" applyFill="1" applyBorder="1" applyAlignment="1">
      <alignment horizontal="center"/>
    </xf>
    <xf numFmtId="0" fontId="41" fillId="0" borderId="3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" xfId="0" applyFont="1" applyFill="1" applyBorder="1" applyAlignment="1">
      <alignment horizontal="center"/>
    </xf>
    <xf numFmtId="0" fontId="49" fillId="0" borderId="6" xfId="0" applyFont="1" applyFill="1" applyBorder="1" applyAlignment="1">
      <alignment horizontal="center"/>
    </xf>
    <xf numFmtId="0" fontId="49" fillId="0" borderId="6" xfId="0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51" fillId="0" borderId="7" xfId="0" applyFont="1" applyFill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vertical="center"/>
    </xf>
    <xf numFmtId="0" fontId="49" fillId="0" borderId="12" xfId="0" applyFont="1" applyBorder="1" applyAlignment="1">
      <alignment/>
    </xf>
    <xf numFmtId="0" fontId="49" fillId="0" borderId="1" xfId="0" applyFont="1" applyBorder="1" applyAlignment="1">
      <alignment/>
    </xf>
    <xf numFmtId="1" fontId="49" fillId="0" borderId="0" xfId="0" applyNumberFormat="1" applyFont="1" applyAlignment="1">
      <alignment/>
    </xf>
    <xf numFmtId="1" fontId="49" fillId="0" borderId="1" xfId="0" applyNumberFormat="1" applyFont="1" applyBorder="1" applyAlignment="1">
      <alignment/>
    </xf>
    <xf numFmtId="0" fontId="49" fillId="0" borderId="6" xfId="0" applyFont="1" applyBorder="1" applyAlignment="1">
      <alignment/>
    </xf>
    <xf numFmtId="0" fontId="49" fillId="0" borderId="2" xfId="0" applyFont="1" applyBorder="1" applyAlignment="1">
      <alignment/>
    </xf>
    <xf numFmtId="2" fontId="49" fillId="0" borderId="2" xfId="0" applyNumberFormat="1" applyFont="1" applyBorder="1" applyAlignment="1">
      <alignment/>
    </xf>
    <xf numFmtId="1" fontId="49" fillId="0" borderId="2" xfId="0" applyNumberFormat="1" applyFont="1" applyBorder="1" applyAlignment="1">
      <alignment/>
    </xf>
    <xf numFmtId="192" fontId="49" fillId="0" borderId="2" xfId="0" applyNumberFormat="1" applyFont="1" applyBorder="1" applyAlignment="1">
      <alignment/>
    </xf>
    <xf numFmtId="1" fontId="51" fillId="0" borderId="15" xfId="0" applyNumberFormat="1" applyFont="1" applyFill="1" applyBorder="1" applyAlignment="1">
      <alignment horizontal="center"/>
    </xf>
    <xf numFmtId="0" fontId="49" fillId="0" borderId="15" xfId="0" applyFont="1" applyBorder="1" applyAlignment="1">
      <alignment/>
    </xf>
    <xf numFmtId="0" fontId="51" fillId="0" borderId="1" xfId="0" applyFont="1" applyFill="1" applyBorder="1" applyAlignment="1">
      <alignment horizontal="center"/>
    </xf>
    <xf numFmtId="0" fontId="51" fillId="0" borderId="1" xfId="0" applyFont="1" applyBorder="1" applyAlignment="1">
      <alignment/>
    </xf>
    <xf numFmtId="1" fontId="51" fillId="0" borderId="1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5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6" xfId="0" applyFont="1" applyFill="1" applyBorder="1" applyAlignment="1">
      <alignment horizontal="center"/>
    </xf>
    <xf numFmtId="0" fontId="51" fillId="0" borderId="6" xfId="0" applyFont="1" applyBorder="1" applyAlignment="1">
      <alignment/>
    </xf>
    <xf numFmtId="2" fontId="51" fillId="0" borderId="6" xfId="0" applyNumberFormat="1" applyFont="1" applyBorder="1" applyAlignment="1">
      <alignment/>
    </xf>
    <xf numFmtId="1" fontId="51" fillId="0" borderId="6" xfId="0" applyNumberFormat="1" applyFont="1" applyBorder="1" applyAlignment="1">
      <alignment/>
    </xf>
    <xf numFmtId="192" fontId="51" fillId="0" borderId="6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53" fillId="0" borderId="1" xfId="0" applyFont="1" applyFill="1" applyBorder="1" applyAlignment="1">
      <alignment/>
    </xf>
    <xf numFmtId="2" fontId="49" fillId="0" borderId="12" xfId="0" applyNumberFormat="1" applyFont="1" applyBorder="1" applyAlignment="1">
      <alignment/>
    </xf>
    <xf numFmtId="1" fontId="49" fillId="0" borderId="12" xfId="0" applyNumberFormat="1" applyFont="1" applyBorder="1" applyAlignment="1">
      <alignment/>
    </xf>
    <xf numFmtId="192" fontId="49" fillId="0" borderId="12" xfId="0" applyNumberFormat="1" applyFont="1" applyBorder="1" applyAlignment="1">
      <alignment/>
    </xf>
    <xf numFmtId="2" fontId="51" fillId="0" borderId="2" xfId="0" applyNumberFormat="1" applyFont="1" applyBorder="1" applyAlignment="1">
      <alignment/>
    </xf>
    <xf numFmtId="192" fontId="51" fillId="0" borderId="2" xfId="0" applyNumberFormat="1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4" xfId="0" applyFont="1" applyFill="1" applyBorder="1" applyAlignment="1">
      <alignment/>
    </xf>
    <xf numFmtId="0" fontId="51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49" fillId="0" borderId="2" xfId="0" applyFont="1" applyFill="1" applyBorder="1" applyAlignment="1">
      <alignment/>
    </xf>
    <xf numFmtId="0" fontId="4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9" fillId="0" borderId="7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6" xfId="0" applyFont="1" applyBorder="1" applyAlignment="1">
      <alignment/>
    </xf>
    <xf numFmtId="0" fontId="0" fillId="0" borderId="5" xfId="0" applyBorder="1" applyAlignment="1">
      <alignment/>
    </xf>
    <xf numFmtId="0" fontId="39" fillId="0" borderId="4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192" fontId="47" fillId="0" borderId="7" xfId="0" applyNumberFormat="1" applyFont="1" applyFill="1" applyBorder="1" applyAlignment="1">
      <alignment horizontal="center"/>
    </xf>
    <xf numFmtId="192" fontId="47" fillId="0" borderId="3" xfId="0" applyNumberFormat="1" applyFont="1" applyFill="1" applyBorder="1" applyAlignment="1">
      <alignment horizontal="center"/>
    </xf>
    <xf numFmtId="192" fontId="47" fillId="0" borderId="4" xfId="0" applyNumberFormat="1" applyFont="1" applyFill="1" applyBorder="1" applyAlignment="1">
      <alignment/>
    </xf>
    <xf numFmtId="192" fontId="47" fillId="0" borderId="2" xfId="0" applyNumberFormat="1" applyFont="1" applyFill="1" applyBorder="1" applyAlignment="1">
      <alignment/>
    </xf>
    <xf numFmtId="192" fontId="47" fillId="0" borderId="6" xfId="0" applyNumberFormat="1" applyFont="1" applyFill="1" applyBorder="1" applyAlignment="1">
      <alignment/>
    </xf>
    <xf numFmtId="192" fontId="47" fillId="0" borderId="0" xfId="0" applyNumberFormat="1" applyFont="1" applyFill="1" applyBorder="1" applyAlignment="1">
      <alignment/>
    </xf>
    <xf numFmtId="192" fontId="47" fillId="0" borderId="12" xfId="0" applyNumberFormat="1" applyFont="1" applyFill="1" applyBorder="1" applyAlignment="1">
      <alignment/>
    </xf>
    <xf numFmtId="192" fontId="47" fillId="0" borderId="5" xfId="0" applyNumberFormat="1" applyFont="1" applyFill="1" applyBorder="1" applyAlignment="1">
      <alignment/>
    </xf>
    <xf numFmtId="192" fontId="47" fillId="0" borderId="1" xfId="0" applyNumberFormat="1" applyFont="1" applyFill="1" applyBorder="1" applyAlignment="1">
      <alignment/>
    </xf>
    <xf numFmtId="192" fontId="47" fillId="0" borderId="0" xfId="0" applyNumberFormat="1" applyFont="1" applyFill="1" applyAlignment="1">
      <alignment/>
    </xf>
    <xf numFmtId="192" fontId="52" fillId="0" borderId="0" xfId="0" applyNumberFormat="1" applyFont="1" applyFill="1" applyAlignment="1">
      <alignment/>
    </xf>
    <xf numFmtId="0" fontId="53" fillId="0" borderId="2" xfId="0" applyFont="1" applyFill="1" applyBorder="1" applyAlignment="1">
      <alignment/>
    </xf>
    <xf numFmtId="192" fontId="47" fillId="0" borderId="3" xfId="0" applyNumberFormat="1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2" fillId="0" borderId="5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192" fontId="0" fillId="0" borderId="0" xfId="0" applyNumberFormat="1" applyBorder="1" applyAlignment="1">
      <alignment/>
    </xf>
    <xf numFmtId="192" fontId="4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92" fontId="2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0" fontId="23" fillId="0" borderId="20" xfId="0" applyFont="1" applyFill="1" applyBorder="1" applyAlignment="1">
      <alignment/>
    </xf>
    <xf numFmtId="0" fontId="10" fillId="0" borderId="0" xfId="0" applyFont="1" applyAlignment="1">
      <alignment/>
    </xf>
    <xf numFmtId="0" fontId="39" fillId="0" borderId="0" xfId="0" applyFont="1" applyAlignment="1">
      <alignment/>
    </xf>
    <xf numFmtId="192" fontId="39" fillId="0" borderId="0" xfId="0" applyNumberFormat="1" applyFont="1" applyAlignment="1">
      <alignment/>
    </xf>
    <xf numFmtId="2" fontId="49" fillId="0" borderId="3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192" fontId="49" fillId="0" borderId="3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29" fillId="0" borderId="14" xfId="0" applyFont="1" applyBorder="1" applyAlignment="1">
      <alignment/>
    </xf>
    <xf numFmtId="2" fontId="0" fillId="0" borderId="21" xfId="0" applyNumberFormat="1" applyBorder="1" applyAlignment="1">
      <alignment horizontal="left"/>
    </xf>
    <xf numFmtId="2" fontId="0" fillId="0" borderId="22" xfId="0" applyNumberFormat="1" applyBorder="1" applyAlignment="1">
      <alignment horizontal="left"/>
    </xf>
    <xf numFmtId="2" fontId="29" fillId="0" borderId="23" xfId="0" applyNumberFormat="1" applyFont="1" applyBorder="1" applyAlignment="1">
      <alignment horizontal="left"/>
    </xf>
    <xf numFmtId="192" fontId="0" fillId="0" borderId="21" xfId="0" applyNumberFormat="1" applyBorder="1" applyAlignment="1">
      <alignment horizontal="left"/>
    </xf>
    <xf numFmtId="192" fontId="0" fillId="0" borderId="22" xfId="0" applyNumberFormat="1" applyBorder="1" applyAlignment="1">
      <alignment horizontal="left"/>
    </xf>
    <xf numFmtId="192" fontId="29" fillId="0" borderId="23" xfId="0" applyNumberFormat="1" applyFont="1" applyBorder="1" applyAlignment="1">
      <alignment horizontal="left"/>
    </xf>
    <xf numFmtId="1" fontId="0" fillId="0" borderId="14" xfId="0" applyNumberFormat="1" applyBorder="1" applyAlignment="1" quotePrefix="1">
      <alignment horizontal="right"/>
    </xf>
    <xf numFmtId="1" fontId="0" fillId="0" borderId="13" xfId="0" applyNumberFormat="1" applyBorder="1" applyAlignment="1" quotePrefix="1">
      <alignment horizontal="right"/>
    </xf>
    <xf numFmtId="1" fontId="29" fillId="0" borderId="24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192" fontId="0" fillId="0" borderId="23" xfId="0" applyNumberFormat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57" fillId="0" borderId="3" xfId="0" applyFont="1" applyFill="1" applyBorder="1" applyAlignment="1">
      <alignment/>
    </xf>
    <xf numFmtId="0" fontId="42" fillId="0" borderId="3" xfId="0" applyFont="1" applyFill="1" applyBorder="1" applyAlignment="1">
      <alignment/>
    </xf>
    <xf numFmtId="0" fontId="57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57" fillId="0" borderId="4" xfId="0" applyFont="1" applyFill="1" applyBorder="1" applyAlignment="1">
      <alignment/>
    </xf>
    <xf numFmtId="0" fontId="42" fillId="0" borderId="4" xfId="0" applyFont="1" applyFill="1" applyBorder="1" applyAlignment="1">
      <alignment/>
    </xf>
    <xf numFmtId="0" fontId="57" fillId="0" borderId="2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42" fillId="0" borderId="5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57" fillId="0" borderId="5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 horizontal="left"/>
    </xf>
    <xf numFmtId="0" fontId="42" fillId="0" borderId="0" xfId="0" applyFont="1" applyFill="1" applyAlignment="1">
      <alignment/>
    </xf>
    <xf numFmtId="0" fontId="39" fillId="0" borderId="0" xfId="0" applyFont="1" applyAlignment="1">
      <alignment horizontal="left"/>
    </xf>
    <xf numFmtId="0" fontId="57" fillId="0" borderId="1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5" xfId="0" applyFont="1" applyFill="1" applyBorder="1" applyAlignment="1">
      <alignment/>
    </xf>
    <xf numFmtId="0" fontId="59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192" fontId="47" fillId="0" borderId="10" xfId="0" applyNumberFormat="1" applyFont="1" applyFill="1" applyBorder="1" applyAlignment="1">
      <alignment/>
    </xf>
    <xf numFmtId="0" fontId="41" fillId="0" borderId="6" xfId="0" applyFont="1" applyFill="1" applyBorder="1" applyAlignment="1">
      <alignment/>
    </xf>
    <xf numFmtId="0" fontId="57" fillId="0" borderId="6" xfId="0" applyFont="1" applyFill="1" applyBorder="1" applyAlignment="1">
      <alignment/>
    </xf>
    <xf numFmtId="0" fontId="39" fillId="0" borderId="6" xfId="0" applyFont="1" applyFill="1" applyBorder="1" applyAlignment="1">
      <alignment horizontal="right"/>
    </xf>
    <xf numFmtId="0" fontId="39" fillId="0" borderId="6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2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2" fontId="49" fillId="0" borderId="6" xfId="0" applyNumberFormat="1" applyFont="1" applyBorder="1" applyAlignment="1">
      <alignment/>
    </xf>
    <xf numFmtId="1" fontId="49" fillId="0" borderId="6" xfId="0" applyNumberFormat="1" applyFont="1" applyBorder="1" applyAlignment="1">
      <alignment/>
    </xf>
    <xf numFmtId="192" fontId="49" fillId="0" borderId="6" xfId="0" applyNumberFormat="1" applyFont="1" applyBorder="1" applyAlignment="1">
      <alignment/>
    </xf>
    <xf numFmtId="2" fontId="49" fillId="0" borderId="1" xfId="0" applyNumberFormat="1" applyFont="1" applyBorder="1" applyAlignment="1">
      <alignment/>
    </xf>
    <xf numFmtId="192" fontId="49" fillId="0" borderId="1" xfId="0" applyNumberFormat="1" applyFont="1" applyBorder="1" applyAlignment="1">
      <alignment/>
    </xf>
    <xf numFmtId="0" fontId="49" fillId="0" borderId="4" xfId="0" applyFont="1" applyFill="1" applyBorder="1" applyAlignment="1">
      <alignment horizontal="center"/>
    </xf>
    <xf numFmtId="0" fontId="49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2" fontId="49" fillId="0" borderId="4" xfId="0" applyNumberFormat="1" applyFont="1" applyBorder="1" applyAlignment="1">
      <alignment/>
    </xf>
    <xf numFmtId="1" fontId="49" fillId="0" borderId="4" xfId="0" applyNumberFormat="1" applyFont="1" applyBorder="1" applyAlignment="1">
      <alignment/>
    </xf>
    <xf numFmtId="192" fontId="49" fillId="0" borderId="4" xfId="0" applyNumberFormat="1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 shrinkToFit="1"/>
    </xf>
    <xf numFmtId="0" fontId="36" fillId="0" borderId="3" xfId="0" applyFont="1" applyBorder="1" applyAlignment="1">
      <alignment horizontal="center" vertical="center" shrinkToFit="1"/>
    </xf>
    <xf numFmtId="0" fontId="36" fillId="0" borderId="4" xfId="0" applyFont="1" applyBorder="1" applyAlignment="1">
      <alignment horizontal="center" vertical="center" shrinkToFit="1"/>
    </xf>
    <xf numFmtId="0" fontId="36" fillId="0" borderId="3" xfId="0" applyFont="1" applyBorder="1" applyAlignment="1">
      <alignment vertical="center" shrinkToFit="1"/>
    </xf>
    <xf numFmtId="0" fontId="36" fillId="0" borderId="4" xfId="0" applyFont="1" applyBorder="1" applyAlignment="1">
      <alignment vertical="center" shrinkToFit="1"/>
    </xf>
    <xf numFmtId="0" fontId="41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29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51" fillId="0" borderId="8" xfId="0" applyFont="1" applyBorder="1" applyAlignment="1">
      <alignment/>
    </xf>
    <xf numFmtId="0" fontId="0" fillId="0" borderId="8" xfId="0" applyBorder="1" applyAlignment="1">
      <alignment/>
    </xf>
    <xf numFmtId="0" fontId="29" fillId="0" borderId="0" xfId="0" applyFont="1" applyAlignment="1">
      <alignment/>
    </xf>
    <xf numFmtId="1" fontId="29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workbookViewId="0" topLeftCell="A1">
      <selection activeCell="A1" sqref="A1:V1"/>
    </sheetView>
  </sheetViews>
  <sheetFormatPr defaultColWidth="9.140625" defaultRowHeight="24.75" customHeight="1"/>
  <cols>
    <col min="1" max="1" width="6.421875" style="45" customWidth="1"/>
    <col min="2" max="2" width="47.57421875" style="31" customWidth="1"/>
    <col min="3" max="5" width="4.8515625" style="16" customWidth="1"/>
    <col min="6" max="6" width="5.8515625" style="15" customWidth="1"/>
    <col min="7" max="10" width="4.8515625" style="16" customWidth="1"/>
    <col min="11" max="11" width="5.8515625" style="15" customWidth="1"/>
    <col min="12" max="12" width="4.8515625" style="16" customWidth="1"/>
    <col min="13" max="13" width="4.8515625" style="177" customWidth="1"/>
    <col min="14" max="14" width="4.8515625" style="16" customWidth="1"/>
    <col min="15" max="15" width="4.8515625" style="19" customWidth="1"/>
    <col min="16" max="16" width="5.8515625" style="15" customWidth="1"/>
    <col min="17" max="20" width="4.8515625" style="16" customWidth="1"/>
    <col min="21" max="21" width="4.8515625" style="15" customWidth="1"/>
    <col min="22" max="22" width="5.8515625" style="15" customWidth="1"/>
    <col min="23" max="23" width="4.8515625" style="16" customWidth="1"/>
    <col min="24" max="24" width="4.8515625" style="31" customWidth="1"/>
    <col min="25" max="16384" width="9.140625" style="31" customWidth="1"/>
  </cols>
  <sheetData>
    <row r="1" spans="1:23" s="27" customFormat="1" ht="21.75" customHeight="1">
      <c r="A1" s="407" t="s">
        <v>237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8"/>
    </row>
    <row r="2" spans="1:23" s="27" customFormat="1" ht="21.75" customHeight="1">
      <c r="A2" s="408" t="s">
        <v>259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8"/>
    </row>
    <row r="3" spans="1:22" ht="21.75" customHeight="1">
      <c r="A3" s="28"/>
      <c r="B3" s="29"/>
      <c r="C3" s="409" t="s">
        <v>77</v>
      </c>
      <c r="D3" s="410"/>
      <c r="E3" s="410"/>
      <c r="F3" s="410"/>
      <c r="G3" s="410"/>
      <c r="H3" s="410"/>
      <c r="I3" s="410"/>
      <c r="J3" s="410"/>
      <c r="K3" s="411"/>
      <c r="L3" s="409" t="s">
        <v>76</v>
      </c>
      <c r="M3" s="410"/>
      <c r="N3" s="410"/>
      <c r="O3" s="410"/>
      <c r="P3" s="411"/>
      <c r="Q3" s="409" t="s">
        <v>86</v>
      </c>
      <c r="R3" s="410"/>
      <c r="S3" s="410"/>
      <c r="T3" s="410"/>
      <c r="U3" s="411"/>
      <c r="V3" s="30"/>
    </row>
    <row r="4" spans="1:22" ht="21.75" customHeight="1">
      <c r="A4" s="6" t="s">
        <v>21</v>
      </c>
      <c r="B4" s="6" t="s">
        <v>0</v>
      </c>
      <c r="C4" s="404" t="s">
        <v>78</v>
      </c>
      <c r="D4" s="405"/>
      <c r="E4" s="405"/>
      <c r="F4" s="406"/>
      <c r="G4" s="404" t="s">
        <v>87</v>
      </c>
      <c r="H4" s="405"/>
      <c r="I4" s="405"/>
      <c r="J4" s="405"/>
      <c r="K4" s="406"/>
      <c r="L4" s="405" t="s">
        <v>78</v>
      </c>
      <c r="M4" s="405"/>
      <c r="N4" s="405"/>
      <c r="O4" s="405"/>
      <c r="P4" s="406"/>
      <c r="Q4" s="404" t="s">
        <v>78</v>
      </c>
      <c r="R4" s="405"/>
      <c r="S4" s="405"/>
      <c r="T4" s="405"/>
      <c r="U4" s="406"/>
      <c r="V4" s="32" t="s">
        <v>20</v>
      </c>
    </row>
    <row r="5" spans="1:22" ht="21.75" customHeight="1">
      <c r="A5" s="33"/>
      <c r="B5" s="34"/>
      <c r="C5" s="25" t="s">
        <v>79</v>
      </c>
      <c r="D5" s="25" t="s">
        <v>80</v>
      </c>
      <c r="E5" s="25" t="s">
        <v>81</v>
      </c>
      <c r="F5" s="26" t="s">
        <v>20</v>
      </c>
      <c r="G5" s="25" t="s">
        <v>82</v>
      </c>
      <c r="H5" s="25" t="s">
        <v>83</v>
      </c>
      <c r="I5" s="25" t="s">
        <v>84</v>
      </c>
      <c r="J5" s="25" t="s">
        <v>85</v>
      </c>
      <c r="K5" s="26" t="s">
        <v>20</v>
      </c>
      <c r="L5" s="25" t="s">
        <v>91</v>
      </c>
      <c r="M5" s="166" t="s">
        <v>79</v>
      </c>
      <c r="N5" s="25" t="s">
        <v>80</v>
      </c>
      <c r="O5" s="21" t="s">
        <v>81</v>
      </c>
      <c r="P5" s="26" t="s">
        <v>20</v>
      </c>
      <c r="Q5" s="25" t="s">
        <v>91</v>
      </c>
      <c r="R5" s="25" t="s">
        <v>79</v>
      </c>
      <c r="S5" s="25" t="s">
        <v>80</v>
      </c>
      <c r="T5" s="25" t="s">
        <v>81</v>
      </c>
      <c r="U5" s="26" t="s">
        <v>20</v>
      </c>
      <c r="V5" s="35" t="s">
        <v>31</v>
      </c>
    </row>
    <row r="6" spans="1:22" ht="21.75" customHeight="1">
      <c r="A6" s="36" t="s">
        <v>22</v>
      </c>
      <c r="B6" s="10" t="s">
        <v>16</v>
      </c>
      <c r="C6" s="10">
        <v>0</v>
      </c>
      <c r="D6" s="10">
        <v>0</v>
      </c>
      <c r="E6" s="10">
        <v>0</v>
      </c>
      <c r="F6" s="9">
        <f>SUM(C6:E6)</f>
        <v>0</v>
      </c>
      <c r="G6" s="10">
        <v>0</v>
      </c>
      <c r="H6" s="10">
        <v>0</v>
      </c>
      <c r="I6" s="10">
        <v>0</v>
      </c>
      <c r="J6" s="10">
        <v>0</v>
      </c>
      <c r="K6" s="9">
        <f>SUM(G6:J6)</f>
        <v>0</v>
      </c>
      <c r="L6" s="10">
        <v>0</v>
      </c>
      <c r="M6" s="167">
        <v>22</v>
      </c>
      <c r="N6" s="10">
        <v>23</v>
      </c>
      <c r="O6" s="22">
        <v>3</v>
      </c>
      <c r="P6" s="57">
        <f>SUM(L6:O6)</f>
        <v>48</v>
      </c>
      <c r="Q6" s="10">
        <v>42</v>
      </c>
      <c r="R6" s="10">
        <v>86</v>
      </c>
      <c r="S6" s="10">
        <v>25</v>
      </c>
      <c r="T6" s="10">
        <v>0</v>
      </c>
      <c r="U6" s="9">
        <f>SUM(Q6:T6)</f>
        <v>153</v>
      </c>
      <c r="V6" s="9">
        <f>SUM(U6,P6,K6,F6)</f>
        <v>201</v>
      </c>
    </row>
    <row r="7" spans="1:22" ht="21.75" customHeight="1">
      <c r="A7" s="1" t="s">
        <v>32</v>
      </c>
      <c r="B7" s="11" t="s">
        <v>1</v>
      </c>
      <c r="C7" s="11">
        <v>5</v>
      </c>
      <c r="D7" s="11">
        <v>36</v>
      </c>
      <c r="E7" s="11">
        <v>70</v>
      </c>
      <c r="F7" s="9">
        <f aca="true" t="shared" si="0" ref="F7:F25">SUM(C7:E7)</f>
        <v>111</v>
      </c>
      <c r="G7" s="11">
        <v>15</v>
      </c>
      <c r="H7" s="11">
        <v>32</v>
      </c>
      <c r="I7" s="11">
        <v>52</v>
      </c>
      <c r="J7" s="11">
        <v>12</v>
      </c>
      <c r="K7" s="9">
        <f aca="true" t="shared" si="1" ref="K7:K59">SUM(G7:J7)</f>
        <v>111</v>
      </c>
      <c r="L7" s="11">
        <v>2</v>
      </c>
      <c r="M7" s="168">
        <v>6</v>
      </c>
      <c r="N7" s="11">
        <v>3</v>
      </c>
      <c r="O7" s="20">
        <v>0</v>
      </c>
      <c r="P7" s="57">
        <f aca="true" t="shared" si="2" ref="P7:P59">SUM(L7:O7)</f>
        <v>11</v>
      </c>
      <c r="Q7" s="11">
        <v>14</v>
      </c>
      <c r="R7" s="11">
        <v>10</v>
      </c>
      <c r="S7" s="11">
        <v>3</v>
      </c>
      <c r="T7" s="11">
        <v>0</v>
      </c>
      <c r="U7" s="9">
        <f aca="true" t="shared" si="3" ref="U7:U59">SUM(Q7:T7)</f>
        <v>27</v>
      </c>
      <c r="V7" s="9">
        <f>SUM(U7,P7,K7)</f>
        <v>149</v>
      </c>
    </row>
    <row r="8" spans="1:22" ht="21.75" customHeight="1">
      <c r="A8" s="1" t="s">
        <v>33</v>
      </c>
      <c r="B8" s="11" t="s">
        <v>2</v>
      </c>
      <c r="C8" s="11">
        <v>3</v>
      </c>
      <c r="D8" s="11">
        <v>39</v>
      </c>
      <c r="E8" s="11">
        <v>10</v>
      </c>
      <c r="F8" s="9">
        <f t="shared" si="0"/>
        <v>52</v>
      </c>
      <c r="G8" s="11">
        <v>20</v>
      </c>
      <c r="H8" s="11">
        <v>20</v>
      </c>
      <c r="I8" s="11">
        <v>12</v>
      </c>
      <c r="J8" s="11">
        <v>0</v>
      </c>
      <c r="K8" s="9">
        <f t="shared" si="1"/>
        <v>52</v>
      </c>
      <c r="L8" s="11">
        <v>0</v>
      </c>
      <c r="M8" s="168">
        <v>0</v>
      </c>
      <c r="N8" s="11">
        <v>3</v>
      </c>
      <c r="O8" s="20">
        <v>0</v>
      </c>
      <c r="P8" s="57">
        <f t="shared" si="2"/>
        <v>3</v>
      </c>
      <c r="Q8" s="11">
        <v>1</v>
      </c>
      <c r="R8" s="11">
        <v>5</v>
      </c>
      <c r="S8" s="11">
        <v>1</v>
      </c>
      <c r="T8" s="11">
        <v>0</v>
      </c>
      <c r="U8" s="9">
        <f t="shared" si="3"/>
        <v>7</v>
      </c>
      <c r="V8" s="9">
        <f>SUM(U8,P8,K8)</f>
        <v>62</v>
      </c>
    </row>
    <row r="9" spans="1:22" ht="21.75" customHeight="1">
      <c r="A9" s="1" t="s">
        <v>34</v>
      </c>
      <c r="B9" s="11" t="s">
        <v>3</v>
      </c>
      <c r="C9" s="11">
        <v>1</v>
      </c>
      <c r="D9" s="11">
        <v>21</v>
      </c>
      <c r="E9" s="11">
        <v>28</v>
      </c>
      <c r="F9" s="9">
        <f t="shared" si="0"/>
        <v>50</v>
      </c>
      <c r="G9" s="11">
        <v>16</v>
      </c>
      <c r="H9" s="11">
        <v>21</v>
      </c>
      <c r="I9" s="11">
        <v>12</v>
      </c>
      <c r="J9" s="11">
        <v>1</v>
      </c>
      <c r="K9" s="9">
        <f t="shared" si="1"/>
        <v>50</v>
      </c>
      <c r="L9" s="11">
        <v>0</v>
      </c>
      <c r="M9" s="168">
        <v>11</v>
      </c>
      <c r="N9" s="11">
        <v>4</v>
      </c>
      <c r="O9" s="20">
        <v>0</v>
      </c>
      <c r="P9" s="57">
        <f t="shared" si="2"/>
        <v>15</v>
      </c>
      <c r="Q9" s="11">
        <v>8</v>
      </c>
      <c r="R9" s="11">
        <v>9</v>
      </c>
      <c r="S9" s="11">
        <v>1</v>
      </c>
      <c r="T9" s="11">
        <v>0</v>
      </c>
      <c r="U9" s="9">
        <f t="shared" si="3"/>
        <v>18</v>
      </c>
      <c r="V9" s="9">
        <f>SUM(U9,P9,K9)</f>
        <v>83</v>
      </c>
    </row>
    <row r="10" spans="1:22" ht="21.75" customHeight="1">
      <c r="A10" s="1" t="s">
        <v>35</v>
      </c>
      <c r="B10" s="11" t="s">
        <v>4</v>
      </c>
      <c r="C10" s="11">
        <v>4</v>
      </c>
      <c r="D10" s="11">
        <v>65</v>
      </c>
      <c r="E10" s="11">
        <v>32</v>
      </c>
      <c r="F10" s="9">
        <f t="shared" si="0"/>
        <v>101</v>
      </c>
      <c r="G10" s="11">
        <v>39</v>
      </c>
      <c r="H10" s="11">
        <v>38</v>
      </c>
      <c r="I10" s="11">
        <v>22</v>
      </c>
      <c r="J10" s="11">
        <v>2</v>
      </c>
      <c r="K10" s="9">
        <f t="shared" si="1"/>
        <v>101</v>
      </c>
      <c r="L10" s="11">
        <v>0</v>
      </c>
      <c r="M10" s="168">
        <v>2</v>
      </c>
      <c r="N10" s="11">
        <v>1</v>
      </c>
      <c r="O10" s="20">
        <v>0</v>
      </c>
      <c r="P10" s="57">
        <f t="shared" si="2"/>
        <v>3</v>
      </c>
      <c r="Q10" s="11">
        <v>2</v>
      </c>
      <c r="R10" s="11">
        <v>7</v>
      </c>
      <c r="S10" s="11">
        <v>1</v>
      </c>
      <c r="T10" s="11">
        <v>0</v>
      </c>
      <c r="U10" s="9">
        <f t="shared" si="3"/>
        <v>10</v>
      </c>
      <c r="V10" s="9">
        <f>SUM(P10,U10,K10)</f>
        <v>114</v>
      </c>
    </row>
    <row r="11" spans="1:22" ht="21.75" customHeight="1">
      <c r="A11" s="1" t="s">
        <v>45</v>
      </c>
      <c r="B11" s="11" t="s">
        <v>5</v>
      </c>
      <c r="C11" s="11">
        <v>1</v>
      </c>
      <c r="D11" s="11">
        <v>16</v>
      </c>
      <c r="E11" s="11">
        <v>33</v>
      </c>
      <c r="F11" s="9">
        <f t="shared" si="0"/>
        <v>50</v>
      </c>
      <c r="G11" s="11">
        <v>15</v>
      </c>
      <c r="H11" s="11">
        <v>24</v>
      </c>
      <c r="I11" s="11">
        <v>11</v>
      </c>
      <c r="J11" s="11">
        <v>0</v>
      </c>
      <c r="K11" s="9">
        <f t="shared" si="1"/>
        <v>50</v>
      </c>
      <c r="L11" s="11">
        <v>0</v>
      </c>
      <c r="M11" s="168">
        <v>3</v>
      </c>
      <c r="N11" s="11">
        <v>2</v>
      </c>
      <c r="O11" s="20">
        <v>0</v>
      </c>
      <c r="P11" s="57">
        <f t="shared" si="2"/>
        <v>5</v>
      </c>
      <c r="Q11" s="11">
        <v>13</v>
      </c>
      <c r="R11" s="11">
        <v>9</v>
      </c>
      <c r="S11" s="11">
        <v>0</v>
      </c>
      <c r="T11" s="11">
        <v>0</v>
      </c>
      <c r="U11" s="9">
        <f t="shared" si="3"/>
        <v>22</v>
      </c>
      <c r="V11" s="9">
        <f>SUM(U11,P11,K11)</f>
        <v>77</v>
      </c>
    </row>
    <row r="12" spans="1:22" ht="21.75" customHeight="1">
      <c r="A12" s="1" t="s">
        <v>46</v>
      </c>
      <c r="B12" s="11" t="s">
        <v>6</v>
      </c>
      <c r="C12" s="11">
        <v>9</v>
      </c>
      <c r="D12" s="11">
        <v>105</v>
      </c>
      <c r="E12" s="11">
        <v>112</v>
      </c>
      <c r="F12" s="9">
        <f t="shared" si="0"/>
        <v>226</v>
      </c>
      <c r="G12" s="11">
        <v>83</v>
      </c>
      <c r="H12" s="11">
        <v>71</v>
      </c>
      <c r="I12" s="11">
        <v>70</v>
      </c>
      <c r="J12" s="11">
        <v>2</v>
      </c>
      <c r="K12" s="9">
        <f t="shared" si="1"/>
        <v>226</v>
      </c>
      <c r="L12" s="11">
        <v>4</v>
      </c>
      <c r="M12" s="168">
        <v>5</v>
      </c>
      <c r="N12" s="11">
        <v>3</v>
      </c>
      <c r="O12" s="20">
        <v>0</v>
      </c>
      <c r="P12" s="57">
        <f t="shared" si="2"/>
        <v>12</v>
      </c>
      <c r="Q12" s="11">
        <v>12</v>
      </c>
      <c r="R12" s="11">
        <v>30</v>
      </c>
      <c r="S12" s="11">
        <v>1</v>
      </c>
      <c r="T12" s="11">
        <v>0</v>
      </c>
      <c r="U12" s="9">
        <f t="shared" si="3"/>
        <v>43</v>
      </c>
      <c r="V12" s="9">
        <f>SUM(K12,P12,U12)</f>
        <v>281</v>
      </c>
    </row>
    <row r="13" spans="1:22" ht="21.75" customHeight="1">
      <c r="A13" s="1" t="s">
        <v>47</v>
      </c>
      <c r="B13" s="11" t="s">
        <v>7</v>
      </c>
      <c r="C13" s="11">
        <v>17</v>
      </c>
      <c r="D13" s="11">
        <v>68</v>
      </c>
      <c r="E13" s="11">
        <v>113</v>
      </c>
      <c r="F13" s="9">
        <f t="shared" si="0"/>
        <v>198</v>
      </c>
      <c r="G13" s="11">
        <v>78</v>
      </c>
      <c r="H13" s="11">
        <v>55</v>
      </c>
      <c r="I13" s="11">
        <v>63</v>
      </c>
      <c r="J13" s="11">
        <v>2</v>
      </c>
      <c r="K13" s="9">
        <f t="shared" si="1"/>
        <v>198</v>
      </c>
      <c r="L13" s="11">
        <v>5</v>
      </c>
      <c r="M13" s="168">
        <v>15</v>
      </c>
      <c r="N13" s="11">
        <v>4</v>
      </c>
      <c r="O13" s="20">
        <v>1</v>
      </c>
      <c r="P13" s="57">
        <f t="shared" si="2"/>
        <v>25</v>
      </c>
      <c r="Q13" s="11">
        <v>21</v>
      </c>
      <c r="R13" s="11">
        <v>26</v>
      </c>
      <c r="S13" s="11">
        <v>4</v>
      </c>
      <c r="T13" s="11">
        <v>0</v>
      </c>
      <c r="U13" s="9">
        <f t="shared" si="3"/>
        <v>51</v>
      </c>
      <c r="V13" s="9">
        <f>SUM(U13,P13,K13)</f>
        <v>274</v>
      </c>
    </row>
    <row r="14" spans="1:22" ht="21.75" customHeight="1">
      <c r="A14" s="1" t="s">
        <v>48</v>
      </c>
      <c r="B14" s="11" t="s">
        <v>9</v>
      </c>
      <c r="C14" s="11">
        <v>49</v>
      </c>
      <c r="D14" s="11">
        <v>173</v>
      </c>
      <c r="E14" s="11">
        <v>48</v>
      </c>
      <c r="F14" s="9">
        <f t="shared" si="0"/>
        <v>270</v>
      </c>
      <c r="G14" s="11">
        <v>121</v>
      </c>
      <c r="H14" s="11">
        <v>113</v>
      </c>
      <c r="I14" s="11">
        <v>35</v>
      </c>
      <c r="J14" s="11">
        <v>1</v>
      </c>
      <c r="K14" s="9">
        <f t="shared" si="1"/>
        <v>270</v>
      </c>
      <c r="L14" s="11">
        <v>0</v>
      </c>
      <c r="M14" s="168">
        <v>3</v>
      </c>
      <c r="N14" s="11">
        <v>5</v>
      </c>
      <c r="O14" s="20">
        <v>0</v>
      </c>
      <c r="P14" s="57">
        <f t="shared" si="2"/>
        <v>8</v>
      </c>
      <c r="Q14" s="11">
        <v>8</v>
      </c>
      <c r="R14" s="11">
        <v>20</v>
      </c>
      <c r="S14" s="11">
        <v>2</v>
      </c>
      <c r="T14" s="11">
        <v>0</v>
      </c>
      <c r="U14" s="9">
        <f t="shared" si="3"/>
        <v>30</v>
      </c>
      <c r="V14" s="9">
        <f>SUM(K14,P14,U14)</f>
        <v>308</v>
      </c>
    </row>
    <row r="15" spans="1:22" ht="21.75" customHeight="1">
      <c r="A15" s="1"/>
      <c r="B15" s="11" t="s">
        <v>188</v>
      </c>
      <c r="C15" s="11">
        <v>1</v>
      </c>
      <c r="D15" s="11">
        <v>30</v>
      </c>
      <c r="E15" s="11">
        <v>37</v>
      </c>
      <c r="F15" s="9">
        <f t="shared" si="0"/>
        <v>68</v>
      </c>
      <c r="G15" s="11">
        <v>15</v>
      </c>
      <c r="H15" s="11">
        <v>26</v>
      </c>
      <c r="I15" s="11">
        <v>26</v>
      </c>
      <c r="J15" s="11">
        <v>1</v>
      </c>
      <c r="K15" s="9">
        <f>SUM(G15:J15)</f>
        <v>68</v>
      </c>
      <c r="L15" s="11">
        <v>0</v>
      </c>
      <c r="M15" s="168">
        <v>1</v>
      </c>
      <c r="N15" s="11">
        <v>4</v>
      </c>
      <c r="O15" s="20">
        <v>0</v>
      </c>
      <c r="P15" s="57">
        <f>SUM(L15:O15)</f>
        <v>5</v>
      </c>
      <c r="Q15" s="11">
        <v>8</v>
      </c>
      <c r="R15" s="11">
        <v>20</v>
      </c>
      <c r="S15" s="11">
        <v>2</v>
      </c>
      <c r="T15" s="11">
        <v>0</v>
      </c>
      <c r="U15" s="9">
        <f>SUM(Q15:T15)</f>
        <v>30</v>
      </c>
      <c r="V15" s="9">
        <f>SUM(K15,P15,U15)</f>
        <v>103</v>
      </c>
    </row>
    <row r="16" spans="1:22" ht="21.75" customHeight="1">
      <c r="A16" s="1"/>
      <c r="B16" s="11" t="s">
        <v>189</v>
      </c>
      <c r="C16" s="11">
        <v>48</v>
      </c>
      <c r="D16" s="11">
        <v>143</v>
      </c>
      <c r="E16" s="11">
        <v>11</v>
      </c>
      <c r="F16" s="9">
        <f t="shared" si="0"/>
        <v>202</v>
      </c>
      <c r="G16" s="11">
        <v>106</v>
      </c>
      <c r="H16" s="11">
        <v>87</v>
      </c>
      <c r="I16" s="11">
        <v>9</v>
      </c>
      <c r="J16" s="11">
        <v>0</v>
      </c>
      <c r="K16" s="9">
        <f t="shared" si="1"/>
        <v>202</v>
      </c>
      <c r="L16" s="11">
        <v>0</v>
      </c>
      <c r="M16" s="168">
        <v>2</v>
      </c>
      <c r="N16" s="11">
        <v>1</v>
      </c>
      <c r="O16" s="20">
        <v>0</v>
      </c>
      <c r="P16" s="57">
        <f t="shared" si="2"/>
        <v>3</v>
      </c>
      <c r="Q16" s="11">
        <v>0</v>
      </c>
      <c r="R16" s="11">
        <v>0</v>
      </c>
      <c r="S16" s="11">
        <v>0</v>
      </c>
      <c r="T16" s="11">
        <v>0</v>
      </c>
      <c r="U16" s="9">
        <f t="shared" si="3"/>
        <v>0</v>
      </c>
      <c r="V16" s="9">
        <f>SUM(U16,P16,K16)</f>
        <v>205</v>
      </c>
    </row>
    <row r="17" spans="1:22" ht="21.75" customHeight="1">
      <c r="A17" s="1" t="s">
        <v>49</v>
      </c>
      <c r="B17" s="11" t="s">
        <v>10</v>
      </c>
      <c r="C17" s="11">
        <v>0</v>
      </c>
      <c r="D17" s="11">
        <v>34</v>
      </c>
      <c r="E17" s="11">
        <v>37</v>
      </c>
      <c r="F17" s="9">
        <f t="shared" si="0"/>
        <v>71</v>
      </c>
      <c r="G17" s="11">
        <v>20</v>
      </c>
      <c r="H17" s="11">
        <v>31</v>
      </c>
      <c r="I17" s="11">
        <v>20</v>
      </c>
      <c r="J17" s="11">
        <v>0</v>
      </c>
      <c r="K17" s="9">
        <f t="shared" si="1"/>
        <v>71</v>
      </c>
      <c r="L17" s="11">
        <v>0</v>
      </c>
      <c r="M17" s="168">
        <v>1</v>
      </c>
      <c r="N17" s="11">
        <v>1</v>
      </c>
      <c r="O17" s="20">
        <v>0</v>
      </c>
      <c r="P17" s="57">
        <f t="shared" si="2"/>
        <v>2</v>
      </c>
      <c r="Q17" s="11">
        <v>0</v>
      </c>
      <c r="R17" s="11">
        <v>7</v>
      </c>
      <c r="S17" s="11">
        <v>2</v>
      </c>
      <c r="T17" s="11">
        <v>0</v>
      </c>
      <c r="U17" s="9">
        <f t="shared" si="3"/>
        <v>9</v>
      </c>
      <c r="V17" s="9">
        <f>SUM(K17,P17,U17)</f>
        <v>82</v>
      </c>
    </row>
    <row r="18" spans="1:22" ht="21.75" customHeight="1">
      <c r="A18" s="1" t="s">
        <v>50</v>
      </c>
      <c r="B18" s="11" t="s">
        <v>11</v>
      </c>
      <c r="C18" s="11">
        <v>1</v>
      </c>
      <c r="D18" s="11">
        <v>28</v>
      </c>
      <c r="E18" s="11">
        <v>16</v>
      </c>
      <c r="F18" s="9">
        <f t="shared" si="0"/>
        <v>45</v>
      </c>
      <c r="G18" s="11">
        <v>13</v>
      </c>
      <c r="H18" s="11">
        <v>13</v>
      </c>
      <c r="I18" s="11">
        <v>18</v>
      </c>
      <c r="J18" s="11">
        <v>1</v>
      </c>
      <c r="K18" s="9">
        <f t="shared" si="1"/>
        <v>45</v>
      </c>
      <c r="L18" s="11">
        <v>0</v>
      </c>
      <c r="M18" s="168">
        <v>3</v>
      </c>
      <c r="N18" s="11">
        <v>3</v>
      </c>
      <c r="O18" s="20">
        <v>0</v>
      </c>
      <c r="P18" s="57">
        <f t="shared" si="2"/>
        <v>6</v>
      </c>
      <c r="Q18" s="11">
        <v>1</v>
      </c>
      <c r="R18" s="11">
        <v>8</v>
      </c>
      <c r="S18" s="11">
        <v>3</v>
      </c>
      <c r="T18" s="11">
        <v>0</v>
      </c>
      <c r="U18" s="9">
        <f t="shared" si="3"/>
        <v>12</v>
      </c>
      <c r="V18" s="9">
        <f aca="true" t="shared" si="4" ref="V18:V23">SUM(U18,P18,K18)</f>
        <v>63</v>
      </c>
    </row>
    <row r="19" spans="1:22" ht="21.75" customHeight="1">
      <c r="A19" s="1" t="s">
        <v>51</v>
      </c>
      <c r="B19" s="11" t="s">
        <v>12</v>
      </c>
      <c r="C19" s="11">
        <v>33</v>
      </c>
      <c r="D19" s="11">
        <v>12</v>
      </c>
      <c r="E19" s="11">
        <v>50</v>
      </c>
      <c r="F19" s="9">
        <f t="shared" si="0"/>
        <v>95</v>
      </c>
      <c r="G19" s="11">
        <v>30</v>
      </c>
      <c r="H19" s="11">
        <v>32</v>
      </c>
      <c r="I19" s="11">
        <v>32</v>
      </c>
      <c r="J19" s="11">
        <v>1</v>
      </c>
      <c r="K19" s="9">
        <f t="shared" si="1"/>
        <v>95</v>
      </c>
      <c r="L19" s="11">
        <v>0</v>
      </c>
      <c r="M19" s="168">
        <v>35</v>
      </c>
      <c r="N19" s="11">
        <v>7</v>
      </c>
      <c r="O19" s="20">
        <v>0</v>
      </c>
      <c r="P19" s="57">
        <f t="shared" si="2"/>
        <v>42</v>
      </c>
      <c r="Q19" s="11">
        <v>11</v>
      </c>
      <c r="R19" s="11">
        <v>26</v>
      </c>
      <c r="S19" s="11">
        <v>3</v>
      </c>
      <c r="T19" s="11">
        <v>0</v>
      </c>
      <c r="U19" s="9">
        <f t="shared" si="3"/>
        <v>40</v>
      </c>
      <c r="V19" s="9">
        <f t="shared" si="4"/>
        <v>177</v>
      </c>
    </row>
    <row r="20" spans="1:22" ht="21.75" customHeight="1">
      <c r="A20" s="1" t="s">
        <v>52</v>
      </c>
      <c r="B20" s="11" t="s">
        <v>13</v>
      </c>
      <c r="C20" s="11">
        <v>5</v>
      </c>
      <c r="D20" s="11">
        <v>18</v>
      </c>
      <c r="E20" s="11">
        <v>43</v>
      </c>
      <c r="F20" s="9">
        <f t="shared" si="0"/>
        <v>66</v>
      </c>
      <c r="G20" s="11">
        <v>34</v>
      </c>
      <c r="H20" s="11">
        <v>17</v>
      </c>
      <c r="I20" s="11">
        <v>15</v>
      </c>
      <c r="J20" s="11">
        <v>0</v>
      </c>
      <c r="K20" s="9">
        <f t="shared" si="1"/>
        <v>66</v>
      </c>
      <c r="L20" s="11">
        <v>0</v>
      </c>
      <c r="M20" s="168">
        <v>2</v>
      </c>
      <c r="N20" s="11">
        <v>1</v>
      </c>
      <c r="O20" s="20">
        <v>0</v>
      </c>
      <c r="P20" s="57">
        <f t="shared" si="2"/>
        <v>3</v>
      </c>
      <c r="Q20" s="11">
        <v>8</v>
      </c>
      <c r="R20" s="11">
        <v>13</v>
      </c>
      <c r="S20" s="11">
        <v>0</v>
      </c>
      <c r="T20" s="11">
        <v>0</v>
      </c>
      <c r="U20" s="9">
        <f t="shared" si="3"/>
        <v>21</v>
      </c>
      <c r="V20" s="9">
        <f t="shared" si="4"/>
        <v>90</v>
      </c>
    </row>
    <row r="21" spans="1:22" ht="21.75" customHeight="1">
      <c r="A21" s="1" t="s">
        <v>53</v>
      </c>
      <c r="B21" s="11" t="s">
        <v>14</v>
      </c>
      <c r="C21" s="11">
        <v>0</v>
      </c>
      <c r="D21" s="11">
        <v>1</v>
      </c>
      <c r="E21" s="11">
        <v>0</v>
      </c>
      <c r="F21" s="9">
        <f t="shared" si="0"/>
        <v>1</v>
      </c>
      <c r="G21" s="11">
        <v>1</v>
      </c>
      <c r="H21" s="11">
        <v>0</v>
      </c>
      <c r="I21" s="11">
        <v>0</v>
      </c>
      <c r="J21" s="11">
        <v>0</v>
      </c>
      <c r="K21" s="9">
        <f t="shared" si="1"/>
        <v>1</v>
      </c>
      <c r="L21" s="11">
        <v>0</v>
      </c>
      <c r="M21" s="168">
        <v>8</v>
      </c>
      <c r="N21" s="11">
        <v>1</v>
      </c>
      <c r="O21" s="20">
        <v>0</v>
      </c>
      <c r="P21" s="57">
        <f t="shared" si="2"/>
        <v>9</v>
      </c>
      <c r="Q21" s="11">
        <v>2</v>
      </c>
      <c r="R21" s="11">
        <v>3</v>
      </c>
      <c r="S21" s="11">
        <v>2</v>
      </c>
      <c r="T21" s="11">
        <v>0</v>
      </c>
      <c r="U21" s="9">
        <f t="shared" si="3"/>
        <v>7</v>
      </c>
      <c r="V21" s="9">
        <f t="shared" si="4"/>
        <v>17</v>
      </c>
    </row>
    <row r="22" spans="1:22" ht="21.75" customHeight="1">
      <c r="A22" s="1" t="s">
        <v>54</v>
      </c>
      <c r="B22" s="80" t="s">
        <v>36</v>
      </c>
      <c r="C22" s="11">
        <v>0</v>
      </c>
      <c r="D22" s="11">
        <v>0</v>
      </c>
      <c r="E22" s="11">
        <v>0</v>
      </c>
      <c r="F22" s="9">
        <f t="shared" si="0"/>
        <v>0</v>
      </c>
      <c r="G22" s="11">
        <v>0</v>
      </c>
      <c r="H22" s="11">
        <v>0</v>
      </c>
      <c r="I22" s="11">
        <v>0</v>
      </c>
      <c r="J22" s="11">
        <v>0</v>
      </c>
      <c r="K22" s="9">
        <f t="shared" si="1"/>
        <v>0</v>
      </c>
      <c r="L22" s="11">
        <v>0</v>
      </c>
      <c r="M22" s="168">
        <v>1</v>
      </c>
      <c r="N22" s="11">
        <v>11</v>
      </c>
      <c r="O22" s="20">
        <v>0</v>
      </c>
      <c r="P22" s="57">
        <f t="shared" si="2"/>
        <v>12</v>
      </c>
      <c r="Q22" s="11">
        <v>0</v>
      </c>
      <c r="R22" s="11">
        <v>5</v>
      </c>
      <c r="S22" s="11">
        <v>1</v>
      </c>
      <c r="T22" s="11">
        <v>0</v>
      </c>
      <c r="U22" s="9">
        <f t="shared" si="3"/>
        <v>6</v>
      </c>
      <c r="V22" s="9">
        <f t="shared" si="4"/>
        <v>18</v>
      </c>
    </row>
    <row r="23" spans="1:22" ht="21.75" customHeight="1">
      <c r="A23" s="83" t="s">
        <v>55</v>
      </c>
      <c r="B23" s="84" t="s">
        <v>15</v>
      </c>
      <c r="C23" s="84">
        <v>0</v>
      </c>
      <c r="D23" s="84">
        <v>0</v>
      </c>
      <c r="E23" s="84">
        <v>0</v>
      </c>
      <c r="F23" s="9">
        <f t="shared" si="0"/>
        <v>0</v>
      </c>
      <c r="G23" s="84">
        <v>0</v>
      </c>
      <c r="H23" s="84">
        <v>0</v>
      </c>
      <c r="I23" s="84">
        <v>0</v>
      </c>
      <c r="J23" s="84">
        <v>0</v>
      </c>
      <c r="K23" s="97">
        <f t="shared" si="1"/>
        <v>0</v>
      </c>
      <c r="L23" s="84">
        <v>0</v>
      </c>
      <c r="M23" s="169">
        <v>7</v>
      </c>
      <c r="N23" s="84">
        <v>31</v>
      </c>
      <c r="O23" s="92">
        <v>4</v>
      </c>
      <c r="P23" s="149">
        <f t="shared" si="2"/>
        <v>42</v>
      </c>
      <c r="Q23" s="84">
        <v>9</v>
      </c>
      <c r="R23" s="84">
        <v>23</v>
      </c>
      <c r="S23" s="84">
        <v>2</v>
      </c>
      <c r="T23" s="84">
        <v>0</v>
      </c>
      <c r="U23" s="97">
        <f t="shared" si="3"/>
        <v>34</v>
      </c>
      <c r="V23" s="97">
        <f t="shared" si="4"/>
        <v>76</v>
      </c>
    </row>
    <row r="24" spans="1:22" ht="21.75" customHeight="1">
      <c r="A24" s="1" t="s">
        <v>56</v>
      </c>
      <c r="B24" s="11" t="s">
        <v>37</v>
      </c>
      <c r="C24" s="11">
        <v>0</v>
      </c>
      <c r="D24" s="11">
        <v>0</v>
      </c>
      <c r="E24" s="11">
        <v>0</v>
      </c>
      <c r="F24" s="9">
        <f t="shared" si="0"/>
        <v>0</v>
      </c>
      <c r="G24" s="11">
        <v>0</v>
      </c>
      <c r="H24" s="11">
        <v>0</v>
      </c>
      <c r="I24" s="11">
        <v>0</v>
      </c>
      <c r="J24" s="11">
        <v>0</v>
      </c>
      <c r="K24" s="148">
        <f>SUM(G24:J24)</f>
        <v>0</v>
      </c>
      <c r="L24" s="11">
        <v>0</v>
      </c>
      <c r="M24" s="168">
        <v>12</v>
      </c>
      <c r="N24" s="11">
        <v>9</v>
      </c>
      <c r="O24" s="20">
        <v>2</v>
      </c>
      <c r="P24" s="150">
        <f>SUM(L24:O24)</f>
        <v>23</v>
      </c>
      <c r="Q24" s="11">
        <v>10</v>
      </c>
      <c r="R24" s="11">
        <v>21</v>
      </c>
      <c r="S24" s="11">
        <v>4</v>
      </c>
      <c r="T24" s="11">
        <v>0</v>
      </c>
      <c r="U24" s="97">
        <f t="shared" si="3"/>
        <v>35</v>
      </c>
      <c r="V24" s="148">
        <f>SUM(P24,U24,K24)</f>
        <v>58</v>
      </c>
    </row>
    <row r="25" spans="1:22" ht="21.75" customHeight="1">
      <c r="A25" s="36" t="s">
        <v>57</v>
      </c>
      <c r="B25" s="10" t="s">
        <v>38</v>
      </c>
      <c r="C25" s="10">
        <v>0</v>
      </c>
      <c r="D25" s="10">
        <v>0</v>
      </c>
      <c r="E25" s="10">
        <v>0</v>
      </c>
      <c r="F25" s="9">
        <f t="shared" si="0"/>
        <v>0</v>
      </c>
      <c r="G25" s="10">
        <v>0</v>
      </c>
      <c r="H25" s="10">
        <v>0</v>
      </c>
      <c r="I25" s="10">
        <v>0</v>
      </c>
      <c r="J25" s="10">
        <v>0</v>
      </c>
      <c r="K25" s="9">
        <f>SUM(G25:J25)</f>
        <v>0</v>
      </c>
      <c r="L25" s="10">
        <v>0</v>
      </c>
      <c r="M25" s="167">
        <v>8</v>
      </c>
      <c r="N25" s="18">
        <v>6</v>
      </c>
      <c r="O25" s="22">
        <v>0</v>
      </c>
      <c r="P25" s="57">
        <f>SUM(L25:O25)</f>
        <v>14</v>
      </c>
      <c r="Q25" s="10">
        <v>1</v>
      </c>
      <c r="R25" s="10">
        <v>5</v>
      </c>
      <c r="S25" s="10">
        <v>1</v>
      </c>
      <c r="T25" s="10">
        <v>0</v>
      </c>
      <c r="U25" s="9">
        <f>SUM(Q25:T25)</f>
        <v>7</v>
      </c>
      <c r="V25" s="9">
        <f>SUM(U25,P25,K25)</f>
        <v>21</v>
      </c>
    </row>
    <row r="26" spans="1:22" ht="21.75" customHeight="1">
      <c r="A26" s="24"/>
      <c r="B26" s="12"/>
      <c r="C26" s="12"/>
      <c r="D26" s="12"/>
      <c r="E26" s="12"/>
      <c r="F26" s="44"/>
      <c r="G26" s="12"/>
      <c r="H26" s="12"/>
      <c r="I26" s="12"/>
      <c r="J26" s="12"/>
      <c r="K26" s="44"/>
      <c r="L26" s="12"/>
      <c r="M26" s="170" t="s">
        <v>261</v>
      </c>
      <c r="N26" s="12"/>
      <c r="O26" s="99"/>
      <c r="P26" s="321"/>
      <c r="Q26" s="99"/>
      <c r="R26" s="99"/>
      <c r="S26" s="99"/>
      <c r="T26" s="100"/>
      <c r="U26" s="128"/>
      <c r="V26" s="44"/>
    </row>
    <row r="27" spans="1:22" ht="21.75" customHeight="1">
      <c r="A27" s="136" t="s">
        <v>58</v>
      </c>
      <c r="B27" s="137" t="s">
        <v>17</v>
      </c>
      <c r="C27" s="137">
        <v>0</v>
      </c>
      <c r="D27" s="137">
        <v>0</v>
      </c>
      <c r="E27" s="137">
        <v>0</v>
      </c>
      <c r="F27" s="138">
        <f aca="true" t="shared" si="5" ref="F27:F59">SUM(C27:E27)</f>
        <v>0</v>
      </c>
      <c r="G27" s="137">
        <v>0</v>
      </c>
      <c r="H27" s="137">
        <v>0</v>
      </c>
      <c r="I27" s="137">
        <v>0</v>
      </c>
      <c r="J27" s="137">
        <v>0</v>
      </c>
      <c r="K27" s="138">
        <f t="shared" si="1"/>
        <v>0</v>
      </c>
      <c r="L27" s="137">
        <v>0</v>
      </c>
      <c r="M27" s="171">
        <v>20</v>
      </c>
      <c r="N27" s="137">
        <v>4</v>
      </c>
      <c r="O27" s="139">
        <v>0</v>
      </c>
      <c r="P27" s="140">
        <f t="shared" si="2"/>
        <v>24</v>
      </c>
      <c r="Q27" s="137">
        <v>4</v>
      </c>
      <c r="R27" s="137">
        <v>9</v>
      </c>
      <c r="S27" s="137">
        <v>1</v>
      </c>
      <c r="T27" s="137">
        <v>0</v>
      </c>
      <c r="U27" s="138">
        <f t="shared" si="3"/>
        <v>14</v>
      </c>
      <c r="V27" s="138">
        <f>SUM(U27,P27,K27,F27)</f>
        <v>38</v>
      </c>
    </row>
    <row r="28" spans="1:22" ht="21.75" customHeight="1">
      <c r="A28" s="1" t="s">
        <v>59</v>
      </c>
      <c r="B28" s="11" t="s">
        <v>39</v>
      </c>
      <c r="C28" s="11">
        <v>0</v>
      </c>
      <c r="D28" s="11">
        <v>0</v>
      </c>
      <c r="E28" s="11">
        <v>0</v>
      </c>
      <c r="F28" s="148">
        <f t="shared" si="5"/>
        <v>0</v>
      </c>
      <c r="G28" s="11">
        <v>0</v>
      </c>
      <c r="H28" s="11">
        <v>0</v>
      </c>
      <c r="I28" s="11">
        <v>0</v>
      </c>
      <c r="J28" s="11">
        <v>0</v>
      </c>
      <c r="K28" s="9">
        <f t="shared" si="1"/>
        <v>0</v>
      </c>
      <c r="L28" s="11">
        <v>0</v>
      </c>
      <c r="M28" s="168">
        <v>1</v>
      </c>
      <c r="N28" s="11">
        <v>0</v>
      </c>
      <c r="O28" s="20">
        <v>0</v>
      </c>
      <c r="P28" s="57">
        <f t="shared" si="2"/>
        <v>1</v>
      </c>
      <c r="Q28" s="11">
        <v>1</v>
      </c>
      <c r="R28" s="11">
        <v>1</v>
      </c>
      <c r="S28" s="11">
        <v>0</v>
      </c>
      <c r="T28" s="11">
        <v>0</v>
      </c>
      <c r="U28" s="9">
        <f t="shared" si="3"/>
        <v>2</v>
      </c>
      <c r="V28" s="9">
        <f>SUM(U28,P28,K28)</f>
        <v>3</v>
      </c>
    </row>
    <row r="29" spans="1:23" s="40" customFormat="1" ht="21.75" customHeight="1">
      <c r="A29" s="1" t="s">
        <v>60</v>
      </c>
      <c r="B29" s="11" t="s">
        <v>18</v>
      </c>
      <c r="C29" s="11">
        <v>0</v>
      </c>
      <c r="D29" s="11">
        <v>10</v>
      </c>
      <c r="E29" s="11">
        <v>1</v>
      </c>
      <c r="F29" s="148">
        <f t="shared" si="5"/>
        <v>11</v>
      </c>
      <c r="G29" s="11">
        <v>6</v>
      </c>
      <c r="H29" s="11">
        <v>4</v>
      </c>
      <c r="I29" s="11">
        <v>1</v>
      </c>
      <c r="J29" s="11">
        <v>0</v>
      </c>
      <c r="K29" s="9">
        <f t="shared" si="1"/>
        <v>11</v>
      </c>
      <c r="L29" s="11">
        <v>0</v>
      </c>
      <c r="M29" s="168">
        <v>5</v>
      </c>
      <c r="N29" s="11">
        <v>9</v>
      </c>
      <c r="O29" s="20">
        <v>0</v>
      </c>
      <c r="P29" s="57">
        <f t="shared" si="2"/>
        <v>14</v>
      </c>
      <c r="Q29" s="11">
        <v>1</v>
      </c>
      <c r="R29" s="11">
        <v>7</v>
      </c>
      <c r="S29" s="11">
        <v>1</v>
      </c>
      <c r="T29" s="11">
        <v>0</v>
      </c>
      <c r="U29" s="9">
        <f t="shared" si="3"/>
        <v>9</v>
      </c>
      <c r="V29" s="9">
        <f>SUM(U29,P29,K29)</f>
        <v>34</v>
      </c>
      <c r="W29" s="39"/>
    </row>
    <row r="30" spans="1:22" ht="21.75" customHeight="1">
      <c r="A30" s="36" t="s">
        <v>61</v>
      </c>
      <c r="B30" s="10" t="s">
        <v>19</v>
      </c>
      <c r="C30" s="10">
        <v>0</v>
      </c>
      <c r="D30" s="10">
        <v>0</v>
      </c>
      <c r="E30" s="10">
        <v>0</v>
      </c>
      <c r="F30" s="148">
        <f t="shared" si="5"/>
        <v>0</v>
      </c>
      <c r="G30" s="10">
        <v>0</v>
      </c>
      <c r="H30" s="10">
        <v>0</v>
      </c>
      <c r="I30" s="10">
        <v>0</v>
      </c>
      <c r="J30" s="10">
        <v>0</v>
      </c>
      <c r="K30" s="9">
        <f t="shared" si="1"/>
        <v>0</v>
      </c>
      <c r="L30" s="10">
        <v>0</v>
      </c>
      <c r="M30" s="167">
        <v>14</v>
      </c>
      <c r="N30" s="10">
        <v>19</v>
      </c>
      <c r="O30" s="22">
        <v>0</v>
      </c>
      <c r="P30" s="57">
        <f t="shared" si="2"/>
        <v>33</v>
      </c>
      <c r="Q30" s="10">
        <v>7</v>
      </c>
      <c r="R30" s="10">
        <v>20</v>
      </c>
      <c r="S30" s="10">
        <v>1</v>
      </c>
      <c r="T30" s="10">
        <v>0</v>
      </c>
      <c r="U30" s="9">
        <f t="shared" si="3"/>
        <v>28</v>
      </c>
      <c r="V30" s="9">
        <f>SUM(U30,P30,K30)</f>
        <v>61</v>
      </c>
    </row>
    <row r="31" spans="1:22" ht="21.75" customHeight="1">
      <c r="A31" s="1" t="s">
        <v>62</v>
      </c>
      <c r="B31" s="11" t="s">
        <v>148</v>
      </c>
      <c r="C31" s="11">
        <v>0</v>
      </c>
      <c r="D31" s="11">
        <v>0</v>
      </c>
      <c r="E31" s="11">
        <v>0</v>
      </c>
      <c r="F31" s="148">
        <f t="shared" si="5"/>
        <v>0</v>
      </c>
      <c r="G31" s="11">
        <v>0</v>
      </c>
      <c r="H31" s="11">
        <v>0</v>
      </c>
      <c r="I31" s="11">
        <v>0</v>
      </c>
      <c r="J31" s="11">
        <v>0</v>
      </c>
      <c r="K31" s="9">
        <f t="shared" si="1"/>
        <v>0</v>
      </c>
      <c r="L31" s="11">
        <v>0</v>
      </c>
      <c r="M31" s="168">
        <v>4</v>
      </c>
      <c r="N31" s="11">
        <v>12</v>
      </c>
      <c r="O31" s="20">
        <v>1</v>
      </c>
      <c r="P31" s="57">
        <f t="shared" si="2"/>
        <v>17</v>
      </c>
      <c r="Q31" s="11">
        <v>3</v>
      </c>
      <c r="R31" s="11">
        <v>6</v>
      </c>
      <c r="S31" s="11">
        <v>1</v>
      </c>
      <c r="T31" s="11">
        <v>0</v>
      </c>
      <c r="U31" s="9">
        <f t="shared" si="3"/>
        <v>10</v>
      </c>
      <c r="V31" s="9">
        <f>SUM(P31,U31,K31)</f>
        <v>27</v>
      </c>
    </row>
    <row r="32" spans="1:22" ht="21.75" customHeight="1">
      <c r="A32" s="1" t="s">
        <v>63</v>
      </c>
      <c r="B32" s="11" t="s">
        <v>40</v>
      </c>
      <c r="C32" s="11">
        <v>0</v>
      </c>
      <c r="D32" s="11">
        <v>0</v>
      </c>
      <c r="E32" s="11">
        <v>0</v>
      </c>
      <c r="F32" s="148">
        <f t="shared" si="5"/>
        <v>0</v>
      </c>
      <c r="G32" s="11">
        <v>0</v>
      </c>
      <c r="H32" s="11">
        <v>0</v>
      </c>
      <c r="I32" s="11">
        <v>0</v>
      </c>
      <c r="J32" s="11">
        <v>0</v>
      </c>
      <c r="K32" s="9">
        <f t="shared" si="1"/>
        <v>0</v>
      </c>
      <c r="L32" s="11">
        <v>0</v>
      </c>
      <c r="M32" s="168">
        <v>4</v>
      </c>
      <c r="N32" s="11">
        <v>14</v>
      </c>
      <c r="O32" s="20">
        <v>0</v>
      </c>
      <c r="P32" s="57">
        <f t="shared" si="2"/>
        <v>18</v>
      </c>
      <c r="Q32" s="11">
        <v>4</v>
      </c>
      <c r="R32" s="11">
        <v>6</v>
      </c>
      <c r="S32" s="11">
        <v>0</v>
      </c>
      <c r="T32" s="11">
        <v>0</v>
      </c>
      <c r="U32" s="9">
        <f t="shared" si="3"/>
        <v>10</v>
      </c>
      <c r="V32" s="9">
        <f>SUM(U32,P32,K32)</f>
        <v>28</v>
      </c>
    </row>
    <row r="33" spans="1:22" ht="21.75" customHeight="1">
      <c r="A33" s="1" t="s">
        <v>64</v>
      </c>
      <c r="B33" s="11" t="s">
        <v>41</v>
      </c>
      <c r="C33" s="11">
        <v>0</v>
      </c>
      <c r="D33" s="11">
        <v>0</v>
      </c>
      <c r="E33" s="11">
        <v>0</v>
      </c>
      <c r="F33" s="148">
        <f t="shared" si="5"/>
        <v>0</v>
      </c>
      <c r="G33" s="11">
        <v>0</v>
      </c>
      <c r="H33" s="11">
        <v>0</v>
      </c>
      <c r="I33" s="11">
        <v>0</v>
      </c>
      <c r="J33" s="11">
        <v>0</v>
      </c>
      <c r="K33" s="9">
        <f t="shared" si="1"/>
        <v>0</v>
      </c>
      <c r="L33" s="11">
        <v>1</v>
      </c>
      <c r="M33" s="168">
        <v>10</v>
      </c>
      <c r="N33" s="11">
        <v>14</v>
      </c>
      <c r="O33" s="20">
        <v>4</v>
      </c>
      <c r="P33" s="57">
        <f t="shared" si="2"/>
        <v>29</v>
      </c>
      <c r="Q33" s="11">
        <v>7</v>
      </c>
      <c r="R33" s="11">
        <v>5</v>
      </c>
      <c r="S33" s="11">
        <v>1</v>
      </c>
      <c r="T33" s="11">
        <v>0</v>
      </c>
      <c r="U33" s="9">
        <f t="shared" si="3"/>
        <v>13</v>
      </c>
      <c r="V33" s="9">
        <f>SUM(U33,P33,K33,F33)</f>
        <v>42</v>
      </c>
    </row>
    <row r="34" spans="1:22" ht="21.75" customHeight="1">
      <c r="A34" s="1" t="s">
        <v>65</v>
      </c>
      <c r="B34" s="11" t="s">
        <v>42</v>
      </c>
      <c r="C34" s="11">
        <v>4</v>
      </c>
      <c r="D34" s="11">
        <v>9</v>
      </c>
      <c r="E34" s="11">
        <v>3</v>
      </c>
      <c r="F34" s="148">
        <f t="shared" si="5"/>
        <v>16</v>
      </c>
      <c r="G34" s="11">
        <v>9</v>
      </c>
      <c r="H34" s="11">
        <v>4</v>
      </c>
      <c r="I34" s="11">
        <v>3</v>
      </c>
      <c r="J34" s="11">
        <v>0</v>
      </c>
      <c r="K34" s="9">
        <f t="shared" si="1"/>
        <v>16</v>
      </c>
      <c r="L34" s="11">
        <v>0</v>
      </c>
      <c r="M34" s="168">
        <v>1</v>
      </c>
      <c r="N34" s="11">
        <v>0</v>
      </c>
      <c r="O34" s="20">
        <v>0</v>
      </c>
      <c r="P34" s="57">
        <f t="shared" si="2"/>
        <v>1</v>
      </c>
      <c r="Q34" s="11">
        <v>0</v>
      </c>
      <c r="R34" s="11">
        <v>1</v>
      </c>
      <c r="S34" s="11">
        <v>0</v>
      </c>
      <c r="T34" s="11">
        <v>0</v>
      </c>
      <c r="U34" s="9">
        <f t="shared" si="3"/>
        <v>1</v>
      </c>
      <c r="V34" s="9">
        <f>SUM(U34,P34,K34)</f>
        <v>18</v>
      </c>
    </row>
    <row r="35" spans="1:22" ht="21.75" customHeight="1">
      <c r="A35" s="1" t="s">
        <v>173</v>
      </c>
      <c r="B35" s="11" t="s">
        <v>109</v>
      </c>
      <c r="C35" s="11">
        <v>0</v>
      </c>
      <c r="D35" s="11">
        <v>0</v>
      </c>
      <c r="E35" s="11">
        <v>0</v>
      </c>
      <c r="F35" s="148">
        <f t="shared" si="5"/>
        <v>0</v>
      </c>
      <c r="G35" s="11">
        <v>0</v>
      </c>
      <c r="H35" s="11">
        <v>0</v>
      </c>
      <c r="I35" s="11">
        <v>0</v>
      </c>
      <c r="J35" s="11">
        <v>0</v>
      </c>
      <c r="K35" s="9">
        <v>0</v>
      </c>
      <c r="L35" s="11">
        <v>0</v>
      </c>
      <c r="M35" s="168">
        <v>1</v>
      </c>
      <c r="N35" s="11">
        <v>0</v>
      </c>
      <c r="O35" s="20">
        <v>0</v>
      </c>
      <c r="P35" s="57">
        <v>1</v>
      </c>
      <c r="Q35" s="11">
        <v>0</v>
      </c>
      <c r="R35" s="11">
        <v>0</v>
      </c>
      <c r="S35" s="11">
        <v>0</v>
      </c>
      <c r="T35" s="11">
        <v>0</v>
      </c>
      <c r="U35" s="9">
        <v>0</v>
      </c>
      <c r="V35" s="9">
        <v>1</v>
      </c>
    </row>
    <row r="36" spans="1:22" ht="21.75" customHeight="1">
      <c r="A36" s="1" t="s">
        <v>106</v>
      </c>
      <c r="B36" s="11" t="s">
        <v>103</v>
      </c>
      <c r="C36" s="11">
        <v>0</v>
      </c>
      <c r="D36" s="11">
        <v>2</v>
      </c>
      <c r="E36" s="11">
        <v>1</v>
      </c>
      <c r="F36" s="148">
        <f t="shared" si="5"/>
        <v>3</v>
      </c>
      <c r="G36" s="11">
        <v>0</v>
      </c>
      <c r="H36" s="11">
        <v>1</v>
      </c>
      <c r="I36" s="11">
        <v>2</v>
      </c>
      <c r="J36" s="11">
        <v>0</v>
      </c>
      <c r="K36" s="9">
        <f>SUM(G36:J36)</f>
        <v>3</v>
      </c>
      <c r="L36" s="11">
        <v>0</v>
      </c>
      <c r="M36" s="168">
        <v>0</v>
      </c>
      <c r="N36" s="11">
        <v>0</v>
      </c>
      <c r="O36" s="20">
        <v>0</v>
      </c>
      <c r="P36" s="57">
        <f>SUM(L36:O36)</f>
        <v>0</v>
      </c>
      <c r="Q36" s="11">
        <v>0</v>
      </c>
      <c r="R36" s="11">
        <v>1</v>
      </c>
      <c r="S36" s="11">
        <v>0</v>
      </c>
      <c r="T36" s="11">
        <v>0</v>
      </c>
      <c r="U36" s="9">
        <v>1</v>
      </c>
      <c r="V36" s="9">
        <f>SUM(P36,U36,K36)</f>
        <v>4</v>
      </c>
    </row>
    <row r="37" spans="1:22" ht="21.75" customHeight="1">
      <c r="A37" s="1" t="s">
        <v>107</v>
      </c>
      <c r="B37" s="11" t="s">
        <v>104</v>
      </c>
      <c r="C37" s="11">
        <v>0</v>
      </c>
      <c r="D37" s="11">
        <v>0</v>
      </c>
      <c r="E37" s="11">
        <v>0</v>
      </c>
      <c r="F37" s="148">
        <f t="shared" si="5"/>
        <v>0</v>
      </c>
      <c r="G37" s="11">
        <v>0</v>
      </c>
      <c r="H37" s="11">
        <v>0</v>
      </c>
      <c r="I37" s="11">
        <v>0</v>
      </c>
      <c r="J37" s="11">
        <v>0</v>
      </c>
      <c r="K37" s="9">
        <f>SUM(G37:J37)</f>
        <v>0</v>
      </c>
      <c r="L37" s="11">
        <v>0</v>
      </c>
      <c r="M37" s="168">
        <v>0</v>
      </c>
      <c r="N37" s="11">
        <v>0</v>
      </c>
      <c r="O37" s="20">
        <v>0</v>
      </c>
      <c r="P37" s="57">
        <f>SUM(L37:O37)</f>
        <v>0</v>
      </c>
      <c r="Q37" s="11">
        <v>0</v>
      </c>
      <c r="R37" s="11">
        <v>0</v>
      </c>
      <c r="S37" s="11">
        <v>0</v>
      </c>
      <c r="T37" s="11">
        <v>0</v>
      </c>
      <c r="U37" s="9">
        <f>SUM(Q37:T37)</f>
        <v>0</v>
      </c>
      <c r="V37" s="9">
        <f>SUM(U37,P37,K37)</f>
        <v>0</v>
      </c>
    </row>
    <row r="38" spans="1:22" ht="21.75" customHeight="1">
      <c r="A38" s="1" t="s">
        <v>245</v>
      </c>
      <c r="B38" s="11" t="s">
        <v>122</v>
      </c>
      <c r="C38" s="11">
        <v>0</v>
      </c>
      <c r="D38" s="11">
        <v>0</v>
      </c>
      <c r="E38" s="11">
        <v>0</v>
      </c>
      <c r="F38" s="148">
        <f t="shared" si="5"/>
        <v>0</v>
      </c>
      <c r="G38" s="11">
        <v>0</v>
      </c>
      <c r="H38" s="11">
        <v>0</v>
      </c>
      <c r="I38" s="11">
        <v>0</v>
      </c>
      <c r="J38" s="11">
        <v>0</v>
      </c>
      <c r="K38" s="9">
        <f>SUM(G38:J38)</f>
        <v>0</v>
      </c>
      <c r="L38" s="11">
        <v>0</v>
      </c>
      <c r="M38" s="168">
        <v>0</v>
      </c>
      <c r="N38" s="11">
        <v>1</v>
      </c>
      <c r="O38" s="20">
        <v>0</v>
      </c>
      <c r="P38" s="57">
        <f>SUM(L38:O38)</f>
        <v>1</v>
      </c>
      <c r="Q38" s="11">
        <v>0</v>
      </c>
      <c r="R38" s="11">
        <v>0</v>
      </c>
      <c r="S38" s="11">
        <v>0</v>
      </c>
      <c r="T38" s="11">
        <v>0</v>
      </c>
      <c r="U38" s="9">
        <f>SUM(Q38:T38)</f>
        <v>0</v>
      </c>
      <c r="V38" s="9">
        <f>SUM(U38,P38,K38,F38)</f>
        <v>1</v>
      </c>
    </row>
    <row r="39" spans="1:22" ht="21.75" customHeight="1">
      <c r="A39" s="1" t="s">
        <v>66</v>
      </c>
      <c r="B39" s="11" t="s">
        <v>244</v>
      </c>
      <c r="C39" s="11">
        <v>0</v>
      </c>
      <c r="D39" s="11">
        <v>0</v>
      </c>
      <c r="E39" s="11">
        <v>0</v>
      </c>
      <c r="F39" s="148">
        <f t="shared" si="5"/>
        <v>0</v>
      </c>
      <c r="G39" s="11">
        <v>0</v>
      </c>
      <c r="H39" s="11">
        <v>0</v>
      </c>
      <c r="I39" s="11">
        <v>0</v>
      </c>
      <c r="J39" s="11">
        <v>0</v>
      </c>
      <c r="K39" s="9">
        <f t="shared" si="1"/>
        <v>0</v>
      </c>
      <c r="L39" s="11">
        <v>1</v>
      </c>
      <c r="M39" s="168">
        <v>21</v>
      </c>
      <c r="N39" s="11">
        <v>4</v>
      </c>
      <c r="O39" s="20">
        <v>0</v>
      </c>
      <c r="P39" s="57">
        <f t="shared" si="2"/>
        <v>26</v>
      </c>
      <c r="Q39" s="11">
        <v>10</v>
      </c>
      <c r="R39" s="11">
        <v>35</v>
      </c>
      <c r="S39" s="11">
        <v>5</v>
      </c>
      <c r="T39" s="11">
        <v>0</v>
      </c>
      <c r="U39" s="9">
        <f t="shared" si="3"/>
        <v>50</v>
      </c>
      <c r="V39" s="9">
        <f>SUM(U39,P39,K39)</f>
        <v>76</v>
      </c>
    </row>
    <row r="40" spans="1:22" ht="21.75" customHeight="1">
      <c r="A40" s="1" t="s">
        <v>67</v>
      </c>
      <c r="B40" s="11" t="s">
        <v>209</v>
      </c>
      <c r="C40" s="11">
        <v>4</v>
      </c>
      <c r="D40" s="11">
        <v>40</v>
      </c>
      <c r="E40" s="11">
        <v>60</v>
      </c>
      <c r="F40" s="148">
        <f t="shared" si="5"/>
        <v>104</v>
      </c>
      <c r="G40" s="11">
        <v>31</v>
      </c>
      <c r="H40" s="11">
        <v>45</v>
      </c>
      <c r="I40" s="11">
        <v>27</v>
      </c>
      <c r="J40" s="11">
        <v>1</v>
      </c>
      <c r="K40" s="9">
        <f t="shared" si="1"/>
        <v>104</v>
      </c>
      <c r="L40" s="11">
        <v>0</v>
      </c>
      <c r="M40" s="168">
        <v>17</v>
      </c>
      <c r="N40" s="11">
        <v>8</v>
      </c>
      <c r="O40" s="20">
        <v>0</v>
      </c>
      <c r="P40" s="57">
        <f t="shared" si="2"/>
        <v>25</v>
      </c>
      <c r="Q40" s="11">
        <v>9</v>
      </c>
      <c r="R40" s="11">
        <v>13</v>
      </c>
      <c r="S40" s="11">
        <v>0</v>
      </c>
      <c r="T40" s="11">
        <v>0</v>
      </c>
      <c r="U40" s="9">
        <f t="shared" si="3"/>
        <v>22</v>
      </c>
      <c r="V40" s="9">
        <f>SUM(U40,P40,K40)</f>
        <v>151</v>
      </c>
    </row>
    <row r="41" spans="1:22" ht="21.75" customHeight="1">
      <c r="A41" s="1" t="s">
        <v>97</v>
      </c>
      <c r="B41" s="11" t="s">
        <v>210</v>
      </c>
      <c r="C41" s="11">
        <v>0</v>
      </c>
      <c r="D41" s="11">
        <v>15</v>
      </c>
      <c r="E41" s="11">
        <v>20</v>
      </c>
      <c r="F41" s="148">
        <f t="shared" si="5"/>
        <v>35</v>
      </c>
      <c r="G41" s="11">
        <v>10</v>
      </c>
      <c r="H41" s="11">
        <v>13</v>
      </c>
      <c r="I41" s="11">
        <v>12</v>
      </c>
      <c r="J41" s="11">
        <v>0</v>
      </c>
      <c r="K41" s="9">
        <f t="shared" si="1"/>
        <v>35</v>
      </c>
      <c r="L41" s="11">
        <v>0</v>
      </c>
      <c r="M41" s="168">
        <v>3</v>
      </c>
      <c r="N41" s="11">
        <v>2</v>
      </c>
      <c r="O41" s="20">
        <v>0</v>
      </c>
      <c r="P41" s="57">
        <f t="shared" si="2"/>
        <v>5</v>
      </c>
      <c r="Q41" s="11">
        <v>9</v>
      </c>
      <c r="R41" s="11">
        <v>5</v>
      </c>
      <c r="S41" s="11">
        <v>1</v>
      </c>
      <c r="T41" s="11">
        <v>0</v>
      </c>
      <c r="U41" s="9">
        <f t="shared" si="3"/>
        <v>15</v>
      </c>
      <c r="V41" s="9">
        <f>SUM(U41,P41,K41)</f>
        <v>55</v>
      </c>
    </row>
    <row r="42" spans="1:22" ht="21.75" customHeight="1">
      <c r="A42" s="1" t="s">
        <v>68</v>
      </c>
      <c r="B42" s="11" t="s">
        <v>8</v>
      </c>
      <c r="C42" s="11">
        <v>4</v>
      </c>
      <c r="D42" s="11">
        <v>31</v>
      </c>
      <c r="E42" s="11">
        <v>15</v>
      </c>
      <c r="F42" s="148">
        <f t="shared" si="5"/>
        <v>50</v>
      </c>
      <c r="G42" s="11">
        <v>30</v>
      </c>
      <c r="H42" s="11">
        <v>13</v>
      </c>
      <c r="I42" s="11">
        <v>6</v>
      </c>
      <c r="J42" s="11">
        <v>1</v>
      </c>
      <c r="K42" s="9">
        <f t="shared" si="1"/>
        <v>50</v>
      </c>
      <c r="L42" s="11">
        <v>0</v>
      </c>
      <c r="M42" s="168">
        <v>3</v>
      </c>
      <c r="N42" s="11">
        <v>1</v>
      </c>
      <c r="O42" s="20">
        <v>0</v>
      </c>
      <c r="P42" s="57">
        <f t="shared" si="2"/>
        <v>4</v>
      </c>
      <c r="Q42" s="11">
        <v>0</v>
      </c>
      <c r="R42" s="11">
        <v>5</v>
      </c>
      <c r="S42" s="11">
        <v>2</v>
      </c>
      <c r="T42" s="11">
        <v>0</v>
      </c>
      <c r="U42" s="9">
        <f t="shared" si="3"/>
        <v>7</v>
      </c>
      <c r="V42" s="9">
        <f>SUM(P42,U42,K42)</f>
        <v>61</v>
      </c>
    </row>
    <row r="43" spans="1:22" ht="21.75" customHeight="1">
      <c r="A43" s="1" t="s">
        <v>69</v>
      </c>
      <c r="B43" s="11" t="s">
        <v>211</v>
      </c>
      <c r="C43" s="11">
        <v>16</v>
      </c>
      <c r="D43" s="11">
        <v>44</v>
      </c>
      <c r="E43" s="11">
        <v>3</v>
      </c>
      <c r="F43" s="148">
        <f t="shared" si="5"/>
        <v>63</v>
      </c>
      <c r="G43" s="11">
        <v>40</v>
      </c>
      <c r="H43" s="11">
        <v>20</v>
      </c>
      <c r="I43" s="11">
        <v>3</v>
      </c>
      <c r="J43" s="11">
        <v>0</v>
      </c>
      <c r="K43" s="9">
        <f t="shared" si="1"/>
        <v>63</v>
      </c>
      <c r="L43" s="11">
        <v>0</v>
      </c>
      <c r="M43" s="168">
        <v>2</v>
      </c>
      <c r="N43" s="11">
        <v>1</v>
      </c>
      <c r="O43" s="20">
        <v>0</v>
      </c>
      <c r="P43" s="57">
        <f t="shared" si="2"/>
        <v>3</v>
      </c>
      <c r="Q43" s="11">
        <v>1</v>
      </c>
      <c r="R43" s="11">
        <v>4</v>
      </c>
      <c r="S43" s="11">
        <v>0</v>
      </c>
      <c r="T43" s="11">
        <v>0</v>
      </c>
      <c r="U43" s="9">
        <f t="shared" si="3"/>
        <v>5</v>
      </c>
      <c r="V43" s="9">
        <f>SUM(U43,P43,K43)</f>
        <v>71</v>
      </c>
    </row>
    <row r="44" spans="1:22" ht="21.75" customHeight="1">
      <c r="A44" s="1"/>
      <c r="B44" s="11" t="s">
        <v>241</v>
      </c>
      <c r="C44" s="11">
        <v>0</v>
      </c>
      <c r="D44" s="11">
        <v>7</v>
      </c>
      <c r="E44" s="11">
        <v>3</v>
      </c>
      <c r="F44" s="148">
        <f t="shared" si="5"/>
        <v>10</v>
      </c>
      <c r="G44" s="11">
        <v>2</v>
      </c>
      <c r="H44" s="11">
        <v>5</v>
      </c>
      <c r="I44" s="11">
        <v>3</v>
      </c>
      <c r="J44" s="11">
        <v>0</v>
      </c>
      <c r="K44" s="9">
        <f>SUM(G44:J44)</f>
        <v>10</v>
      </c>
      <c r="L44" s="11">
        <v>0</v>
      </c>
      <c r="M44" s="168">
        <v>2</v>
      </c>
      <c r="N44" s="11">
        <v>0</v>
      </c>
      <c r="O44" s="20">
        <v>0</v>
      </c>
      <c r="P44" s="57">
        <f>SUM(L44:O44)</f>
        <v>2</v>
      </c>
      <c r="Q44" s="11">
        <v>1</v>
      </c>
      <c r="R44" s="11">
        <v>4</v>
      </c>
      <c r="S44" s="11">
        <v>0</v>
      </c>
      <c r="T44" s="11">
        <v>0</v>
      </c>
      <c r="U44" s="9">
        <f>SUM(Q44:T44)</f>
        <v>5</v>
      </c>
      <c r="V44" s="9">
        <f>SUM(U44,P44,K44)</f>
        <v>17</v>
      </c>
    </row>
    <row r="45" spans="1:22" ht="21.75" customHeight="1">
      <c r="A45" s="83"/>
      <c r="B45" s="84" t="s">
        <v>242</v>
      </c>
      <c r="C45" s="84">
        <v>16</v>
      </c>
      <c r="D45" s="84">
        <v>37</v>
      </c>
      <c r="E45" s="84">
        <v>0</v>
      </c>
      <c r="F45" s="151">
        <f t="shared" si="5"/>
        <v>53</v>
      </c>
      <c r="G45" s="84">
        <v>38</v>
      </c>
      <c r="H45" s="84">
        <v>15</v>
      </c>
      <c r="I45" s="84">
        <v>0</v>
      </c>
      <c r="J45" s="84">
        <v>0</v>
      </c>
      <c r="K45" s="151">
        <f t="shared" si="1"/>
        <v>53</v>
      </c>
      <c r="L45" s="84">
        <v>0</v>
      </c>
      <c r="M45" s="169">
        <v>0</v>
      </c>
      <c r="N45" s="84">
        <v>1</v>
      </c>
      <c r="O45" s="92">
        <v>0</v>
      </c>
      <c r="P45" s="356">
        <f t="shared" si="2"/>
        <v>1</v>
      </c>
      <c r="Q45" s="84">
        <v>0</v>
      </c>
      <c r="R45" s="84">
        <v>0</v>
      </c>
      <c r="S45" s="84">
        <v>0</v>
      </c>
      <c r="T45" s="84">
        <v>0</v>
      </c>
      <c r="U45" s="151">
        <f t="shared" si="3"/>
        <v>0</v>
      </c>
      <c r="V45" s="151">
        <f>SUM(U45,P45,K45)</f>
        <v>54</v>
      </c>
    </row>
    <row r="46" spans="1:22" ht="21.75" customHeight="1">
      <c r="A46" s="73" t="s">
        <v>70</v>
      </c>
      <c r="B46" s="18" t="s">
        <v>243</v>
      </c>
      <c r="C46" s="18">
        <v>2</v>
      </c>
      <c r="D46" s="18">
        <v>0</v>
      </c>
      <c r="E46" s="18">
        <v>0</v>
      </c>
      <c r="F46" s="17">
        <f>SUM(C46:E46)</f>
        <v>2</v>
      </c>
      <c r="G46" s="18">
        <v>1</v>
      </c>
      <c r="H46" s="18">
        <v>1</v>
      </c>
      <c r="I46" s="18">
        <v>0</v>
      </c>
      <c r="J46" s="18">
        <v>0</v>
      </c>
      <c r="K46" s="17">
        <f t="shared" si="1"/>
        <v>2</v>
      </c>
      <c r="L46" s="18">
        <v>0</v>
      </c>
      <c r="M46" s="172">
        <v>2</v>
      </c>
      <c r="N46" s="18">
        <v>1</v>
      </c>
      <c r="O46" s="21">
        <v>0</v>
      </c>
      <c r="P46" s="91">
        <f t="shared" si="2"/>
        <v>3</v>
      </c>
      <c r="Q46" s="18">
        <v>0</v>
      </c>
      <c r="R46" s="18">
        <v>3</v>
      </c>
      <c r="S46" s="18">
        <v>0</v>
      </c>
      <c r="T46" s="18">
        <v>0</v>
      </c>
      <c r="U46" s="17">
        <f t="shared" si="3"/>
        <v>3</v>
      </c>
      <c r="V46" s="17">
        <f>SUM(U46,P46,K46)</f>
        <v>8</v>
      </c>
    </row>
    <row r="47" spans="1:23" s="42" customFormat="1" ht="21.75" customHeight="1">
      <c r="A47" s="24"/>
      <c r="B47" s="12"/>
      <c r="C47" s="12"/>
      <c r="D47" s="12"/>
      <c r="E47" s="12"/>
      <c r="F47" s="44"/>
      <c r="G47" s="12"/>
      <c r="H47" s="12"/>
      <c r="I47" s="12"/>
      <c r="J47" s="12"/>
      <c r="K47" s="44"/>
      <c r="L47" s="12"/>
      <c r="M47" s="170" t="s">
        <v>252</v>
      </c>
      <c r="N47" s="77"/>
      <c r="O47" s="99"/>
      <c r="P47" s="321"/>
      <c r="Q47" s="99"/>
      <c r="R47" s="99"/>
      <c r="S47" s="99"/>
      <c r="T47" s="100"/>
      <c r="U47" s="128"/>
      <c r="V47" s="44"/>
      <c r="W47" s="14"/>
    </row>
    <row r="48" spans="1:22" ht="21.75" customHeight="1">
      <c r="A48" s="136" t="s">
        <v>71</v>
      </c>
      <c r="B48" s="137" t="s">
        <v>37</v>
      </c>
      <c r="C48" s="137">
        <v>0</v>
      </c>
      <c r="D48" s="137">
        <v>0</v>
      </c>
      <c r="E48" s="137">
        <v>0</v>
      </c>
      <c r="F48" s="138">
        <f t="shared" si="5"/>
        <v>0</v>
      </c>
      <c r="G48" s="137">
        <v>0</v>
      </c>
      <c r="H48" s="137">
        <v>0</v>
      </c>
      <c r="I48" s="137">
        <v>0</v>
      </c>
      <c r="J48" s="137">
        <v>0</v>
      </c>
      <c r="K48" s="138">
        <f>SUM(G48:J48)</f>
        <v>0</v>
      </c>
      <c r="L48" s="137">
        <v>0</v>
      </c>
      <c r="M48" s="171">
        <v>16</v>
      </c>
      <c r="N48" s="137">
        <v>11</v>
      </c>
      <c r="O48" s="139">
        <v>12</v>
      </c>
      <c r="P48" s="140">
        <f>SUM(L48:O48)</f>
        <v>39</v>
      </c>
      <c r="Q48" s="137">
        <v>2</v>
      </c>
      <c r="R48" s="137">
        <v>5</v>
      </c>
      <c r="S48" s="137">
        <v>2</v>
      </c>
      <c r="T48" s="137">
        <v>1</v>
      </c>
      <c r="U48" s="138">
        <f>SUM(Q48:T48)</f>
        <v>10</v>
      </c>
      <c r="V48" s="138">
        <f>SUM(U48,P48,K48)</f>
        <v>49</v>
      </c>
    </row>
    <row r="49" spans="1:22" ht="21.75" customHeight="1">
      <c r="A49" s="1" t="s">
        <v>98</v>
      </c>
      <c r="B49" s="11" t="s">
        <v>205</v>
      </c>
      <c r="C49" s="11">
        <v>0</v>
      </c>
      <c r="D49" s="11">
        <v>4</v>
      </c>
      <c r="E49" s="11">
        <v>1</v>
      </c>
      <c r="F49" s="148">
        <f t="shared" si="5"/>
        <v>5</v>
      </c>
      <c r="G49" s="11">
        <v>3</v>
      </c>
      <c r="H49" s="11">
        <v>1</v>
      </c>
      <c r="I49" s="11">
        <v>1</v>
      </c>
      <c r="J49" s="11">
        <v>0</v>
      </c>
      <c r="K49" s="9">
        <f>SUM(G49:J49)</f>
        <v>5</v>
      </c>
      <c r="L49" s="11">
        <v>0</v>
      </c>
      <c r="M49" s="168">
        <v>10</v>
      </c>
      <c r="N49" s="11">
        <v>8</v>
      </c>
      <c r="O49" s="20">
        <v>0</v>
      </c>
      <c r="P49" s="57">
        <f>SUM(L49:O49)</f>
        <v>18</v>
      </c>
      <c r="Q49" s="11">
        <v>1</v>
      </c>
      <c r="R49" s="11">
        <v>12</v>
      </c>
      <c r="S49" s="11">
        <v>0</v>
      </c>
      <c r="T49" s="11">
        <v>0</v>
      </c>
      <c r="U49" s="9">
        <f>SUM(Q49:T49)</f>
        <v>13</v>
      </c>
      <c r="V49" s="9">
        <f>SUM(U49,P49,K49)</f>
        <v>36</v>
      </c>
    </row>
    <row r="50" spans="1:22" ht="21.75" customHeight="1">
      <c r="A50" s="1" t="s">
        <v>72</v>
      </c>
      <c r="B50" s="11" t="s">
        <v>203</v>
      </c>
      <c r="C50" s="11">
        <v>0</v>
      </c>
      <c r="D50" s="11">
        <v>0</v>
      </c>
      <c r="E50" s="11">
        <v>0</v>
      </c>
      <c r="F50" s="148">
        <f t="shared" si="5"/>
        <v>0</v>
      </c>
      <c r="G50" s="11">
        <v>0</v>
      </c>
      <c r="H50" s="11">
        <v>0</v>
      </c>
      <c r="I50" s="11">
        <v>0</v>
      </c>
      <c r="J50" s="11">
        <v>0</v>
      </c>
      <c r="K50" s="148">
        <f>SUM(G50:J50)</f>
        <v>0</v>
      </c>
      <c r="L50" s="11">
        <v>0</v>
      </c>
      <c r="M50" s="168">
        <v>0</v>
      </c>
      <c r="N50" s="11">
        <v>4</v>
      </c>
      <c r="O50" s="20">
        <v>0</v>
      </c>
      <c r="P50" s="150">
        <f>SUM(L50:O50)</f>
        <v>4</v>
      </c>
      <c r="Q50" s="11">
        <v>0</v>
      </c>
      <c r="R50" s="11">
        <v>4</v>
      </c>
      <c r="S50" s="11">
        <v>0</v>
      </c>
      <c r="T50" s="11">
        <v>0</v>
      </c>
      <c r="U50" s="148">
        <f>SUM(Q50:T50)</f>
        <v>4</v>
      </c>
      <c r="V50" s="148">
        <f>SUM(U50,P50,K50)</f>
        <v>8</v>
      </c>
    </row>
    <row r="51" spans="1:22" ht="21.75" customHeight="1">
      <c r="A51" s="36" t="s">
        <v>198</v>
      </c>
      <c r="B51" s="10" t="s">
        <v>199</v>
      </c>
      <c r="C51" s="10">
        <v>1</v>
      </c>
      <c r="D51" s="10">
        <v>3</v>
      </c>
      <c r="E51" s="10">
        <v>2</v>
      </c>
      <c r="F51" s="148">
        <f t="shared" si="5"/>
        <v>6</v>
      </c>
      <c r="G51" s="10">
        <v>2</v>
      </c>
      <c r="H51" s="10">
        <v>1</v>
      </c>
      <c r="I51" s="10">
        <v>3</v>
      </c>
      <c r="J51" s="10">
        <v>0</v>
      </c>
      <c r="K51" s="9">
        <f>SUM(G51:J51)</f>
        <v>6</v>
      </c>
      <c r="L51" s="10">
        <v>0</v>
      </c>
      <c r="M51" s="167">
        <v>0</v>
      </c>
      <c r="N51" s="10">
        <v>0</v>
      </c>
      <c r="O51" s="22">
        <v>0</v>
      </c>
      <c r="P51" s="57">
        <f>SUM(L51:O51)</f>
        <v>0</v>
      </c>
      <c r="Q51" s="10">
        <v>0</v>
      </c>
      <c r="R51" s="10">
        <v>0</v>
      </c>
      <c r="S51" s="10">
        <v>0</v>
      </c>
      <c r="T51" s="10">
        <v>0</v>
      </c>
      <c r="U51" s="9">
        <f>SUM(Q51:T51)</f>
        <v>0</v>
      </c>
      <c r="V51" s="9">
        <f>SUM(U51,P51,K51)</f>
        <v>6</v>
      </c>
    </row>
    <row r="52" spans="1:22" ht="21.75" customHeight="1">
      <c r="A52" s="36" t="s">
        <v>73</v>
      </c>
      <c r="B52" s="10" t="s">
        <v>119</v>
      </c>
      <c r="C52" s="10">
        <v>0</v>
      </c>
      <c r="D52" s="10">
        <v>0</v>
      </c>
      <c r="E52" s="10">
        <v>0</v>
      </c>
      <c r="F52" s="148">
        <f t="shared" si="5"/>
        <v>0</v>
      </c>
      <c r="G52" s="10">
        <v>0</v>
      </c>
      <c r="H52" s="10">
        <v>0</v>
      </c>
      <c r="I52" s="10">
        <v>0</v>
      </c>
      <c r="J52" s="10">
        <v>0</v>
      </c>
      <c r="K52" s="9">
        <f>SUM(G52:J52)</f>
        <v>0</v>
      </c>
      <c r="L52" s="10">
        <v>0</v>
      </c>
      <c r="M52" s="167">
        <v>0</v>
      </c>
      <c r="N52" s="10">
        <v>0</v>
      </c>
      <c r="O52" s="22">
        <v>0</v>
      </c>
      <c r="P52" s="57">
        <f>SUM(L52:O52)</f>
        <v>0</v>
      </c>
      <c r="Q52" s="10">
        <v>1</v>
      </c>
      <c r="R52" s="10">
        <v>2</v>
      </c>
      <c r="S52" s="10">
        <v>1</v>
      </c>
      <c r="T52" s="10">
        <v>0</v>
      </c>
      <c r="U52" s="9">
        <f>SUM(Q52:T52)</f>
        <v>4</v>
      </c>
      <c r="V52" s="9">
        <f>SUM(U52,P52,K52)</f>
        <v>4</v>
      </c>
    </row>
    <row r="53" spans="1:22" ht="21.75" customHeight="1">
      <c r="A53" s="36" t="s">
        <v>74</v>
      </c>
      <c r="B53" s="10" t="s">
        <v>43</v>
      </c>
      <c r="C53" s="10">
        <v>1</v>
      </c>
      <c r="D53" s="10">
        <v>1</v>
      </c>
      <c r="E53" s="10">
        <v>0</v>
      </c>
      <c r="F53" s="148">
        <f t="shared" si="5"/>
        <v>2</v>
      </c>
      <c r="G53" s="10">
        <v>1</v>
      </c>
      <c r="H53" s="10">
        <v>1</v>
      </c>
      <c r="I53" s="10">
        <v>0</v>
      </c>
      <c r="J53" s="10">
        <v>0</v>
      </c>
      <c r="K53" s="9">
        <f t="shared" si="1"/>
        <v>2</v>
      </c>
      <c r="L53" s="10">
        <v>0</v>
      </c>
      <c r="M53" s="167">
        <v>0</v>
      </c>
      <c r="N53" s="10">
        <v>0</v>
      </c>
      <c r="O53" s="22">
        <v>0</v>
      </c>
      <c r="P53" s="57">
        <f t="shared" si="2"/>
        <v>0</v>
      </c>
      <c r="Q53" s="10">
        <v>0</v>
      </c>
      <c r="R53" s="10">
        <v>0</v>
      </c>
      <c r="S53" s="10">
        <v>0</v>
      </c>
      <c r="T53" s="10">
        <v>0</v>
      </c>
      <c r="U53" s="9">
        <f t="shared" si="3"/>
        <v>0</v>
      </c>
      <c r="V53" s="9">
        <f>SUM(P53,U53,K53)</f>
        <v>2</v>
      </c>
    </row>
    <row r="54" spans="1:22" ht="21.75" customHeight="1">
      <c r="A54" s="1" t="s">
        <v>75</v>
      </c>
      <c r="B54" s="11" t="s">
        <v>44</v>
      </c>
      <c r="C54" s="11">
        <v>0</v>
      </c>
      <c r="D54" s="11">
        <v>1</v>
      </c>
      <c r="E54" s="11">
        <v>0</v>
      </c>
      <c r="F54" s="148">
        <f t="shared" si="5"/>
        <v>1</v>
      </c>
      <c r="G54" s="11">
        <v>1</v>
      </c>
      <c r="H54" s="11">
        <v>0</v>
      </c>
      <c r="I54" s="11">
        <v>0</v>
      </c>
      <c r="J54" s="11">
        <v>0</v>
      </c>
      <c r="K54" s="9">
        <f t="shared" si="1"/>
        <v>1</v>
      </c>
      <c r="L54" s="11">
        <v>0</v>
      </c>
      <c r="M54" s="168">
        <v>0</v>
      </c>
      <c r="N54" s="11">
        <v>0</v>
      </c>
      <c r="O54" s="20">
        <v>0</v>
      </c>
      <c r="P54" s="57">
        <f t="shared" si="2"/>
        <v>0</v>
      </c>
      <c r="Q54" s="11">
        <v>0</v>
      </c>
      <c r="R54" s="11">
        <v>0</v>
      </c>
      <c r="S54" s="11">
        <v>0</v>
      </c>
      <c r="T54" s="11">
        <v>0</v>
      </c>
      <c r="U54" s="9">
        <f t="shared" si="3"/>
        <v>0</v>
      </c>
      <c r="V54" s="9">
        <f>SUM(U54,P54,K54)</f>
        <v>1</v>
      </c>
    </row>
    <row r="55" spans="1:22" ht="21.75" customHeight="1">
      <c r="A55" s="1"/>
      <c r="B55" s="11" t="s">
        <v>114</v>
      </c>
      <c r="C55" s="11">
        <v>0</v>
      </c>
      <c r="D55" s="11">
        <v>0</v>
      </c>
      <c r="E55" s="11">
        <v>0</v>
      </c>
      <c r="F55" s="148">
        <f t="shared" si="5"/>
        <v>0</v>
      </c>
      <c r="G55" s="11">
        <v>0</v>
      </c>
      <c r="H55" s="11">
        <v>0</v>
      </c>
      <c r="I55" s="11">
        <v>0</v>
      </c>
      <c r="J55" s="9">
        <v>0</v>
      </c>
      <c r="K55" s="9">
        <f t="shared" si="1"/>
        <v>0</v>
      </c>
      <c r="L55" s="11">
        <v>0</v>
      </c>
      <c r="M55" s="168">
        <v>1</v>
      </c>
      <c r="N55" s="9">
        <v>1</v>
      </c>
      <c r="O55" s="11">
        <v>0</v>
      </c>
      <c r="P55" s="57">
        <f t="shared" si="2"/>
        <v>2</v>
      </c>
      <c r="Q55" s="11">
        <v>2</v>
      </c>
      <c r="R55" s="9">
        <v>5</v>
      </c>
      <c r="S55" s="11">
        <v>2</v>
      </c>
      <c r="T55" s="11">
        <v>0</v>
      </c>
      <c r="U55" s="9">
        <f t="shared" si="3"/>
        <v>9</v>
      </c>
      <c r="V55" s="9">
        <f>SUM(U55,P55,K55)</f>
        <v>11</v>
      </c>
    </row>
    <row r="56" spans="1:22" ht="21.75" customHeight="1">
      <c r="A56" s="1"/>
      <c r="B56" s="11" t="s">
        <v>149</v>
      </c>
      <c r="C56" s="11">
        <v>0</v>
      </c>
      <c r="D56" s="11">
        <v>4</v>
      </c>
      <c r="E56" s="11">
        <v>1</v>
      </c>
      <c r="F56" s="148">
        <f t="shared" si="5"/>
        <v>5</v>
      </c>
      <c r="G56" s="11">
        <v>5</v>
      </c>
      <c r="H56" s="11">
        <v>0</v>
      </c>
      <c r="I56" s="11">
        <v>0</v>
      </c>
      <c r="J56" s="9">
        <v>0</v>
      </c>
      <c r="K56" s="9">
        <f t="shared" si="1"/>
        <v>5</v>
      </c>
      <c r="L56" s="11">
        <v>0</v>
      </c>
      <c r="M56" s="168">
        <v>0</v>
      </c>
      <c r="N56" s="9">
        <v>0</v>
      </c>
      <c r="O56" s="11">
        <v>0</v>
      </c>
      <c r="P56" s="57">
        <f t="shared" si="2"/>
        <v>0</v>
      </c>
      <c r="Q56" s="11">
        <v>0</v>
      </c>
      <c r="R56" s="9">
        <v>0</v>
      </c>
      <c r="S56" s="11">
        <v>0</v>
      </c>
      <c r="T56" s="11">
        <v>0</v>
      </c>
      <c r="U56" s="9">
        <f t="shared" si="3"/>
        <v>0</v>
      </c>
      <c r="V56" s="9">
        <f>SUM(K56)</f>
        <v>5</v>
      </c>
    </row>
    <row r="57" spans="1:22" ht="21.75" customHeight="1">
      <c r="A57" s="1"/>
      <c r="B57" s="11" t="s">
        <v>150</v>
      </c>
      <c r="C57" s="11">
        <v>0</v>
      </c>
      <c r="D57" s="11">
        <v>2</v>
      </c>
      <c r="E57" s="11">
        <v>0</v>
      </c>
      <c r="F57" s="148">
        <f t="shared" si="5"/>
        <v>2</v>
      </c>
      <c r="G57" s="11">
        <v>2</v>
      </c>
      <c r="H57" s="11">
        <v>0</v>
      </c>
      <c r="I57" s="11">
        <v>0</v>
      </c>
      <c r="J57" s="9">
        <v>0</v>
      </c>
      <c r="K57" s="9">
        <f t="shared" si="1"/>
        <v>2</v>
      </c>
      <c r="L57" s="11">
        <v>0</v>
      </c>
      <c r="M57" s="168">
        <v>0</v>
      </c>
      <c r="N57" s="9">
        <v>0</v>
      </c>
      <c r="O57" s="11">
        <v>0</v>
      </c>
      <c r="P57" s="57">
        <f t="shared" si="2"/>
        <v>0</v>
      </c>
      <c r="Q57" s="11">
        <v>0</v>
      </c>
      <c r="R57" s="9">
        <v>0</v>
      </c>
      <c r="S57" s="11">
        <v>0</v>
      </c>
      <c r="T57" s="11">
        <v>0</v>
      </c>
      <c r="U57" s="9">
        <f t="shared" si="3"/>
        <v>0</v>
      </c>
      <c r="V57" s="9">
        <v>2</v>
      </c>
    </row>
    <row r="58" spans="1:22" ht="21.75" customHeight="1">
      <c r="A58" s="1" t="s">
        <v>102</v>
      </c>
      <c r="B58" s="11" t="s">
        <v>99</v>
      </c>
      <c r="C58" s="11">
        <v>0</v>
      </c>
      <c r="D58" s="11">
        <v>0</v>
      </c>
      <c r="E58" s="11">
        <v>0</v>
      </c>
      <c r="F58" s="148">
        <f t="shared" si="5"/>
        <v>0</v>
      </c>
      <c r="G58" s="11">
        <v>0</v>
      </c>
      <c r="H58" s="11">
        <v>0</v>
      </c>
      <c r="I58" s="11">
        <v>0</v>
      </c>
      <c r="J58" s="11">
        <v>0</v>
      </c>
      <c r="K58" s="9">
        <f>SUM(G58:J58)</f>
        <v>0</v>
      </c>
      <c r="L58" s="11">
        <v>0</v>
      </c>
      <c r="M58" s="168">
        <v>2</v>
      </c>
      <c r="N58" s="11">
        <v>3</v>
      </c>
      <c r="O58" s="20">
        <v>0</v>
      </c>
      <c r="P58" s="57">
        <f>SUM(L58:O58)</f>
        <v>5</v>
      </c>
      <c r="Q58" s="11">
        <v>1</v>
      </c>
      <c r="R58" s="11">
        <v>2</v>
      </c>
      <c r="S58" s="11">
        <v>1</v>
      </c>
      <c r="T58" s="11">
        <v>0</v>
      </c>
      <c r="U58" s="9">
        <f>SUM(Q58:T58)</f>
        <v>4</v>
      </c>
      <c r="V58" s="9">
        <f>SUM(U58,P58,K58,F58)</f>
        <v>9</v>
      </c>
    </row>
    <row r="59" spans="1:22" ht="21.75" customHeight="1">
      <c r="A59" s="1" t="s">
        <v>105</v>
      </c>
      <c r="B59" s="11" t="s">
        <v>100</v>
      </c>
      <c r="C59" s="11">
        <v>0</v>
      </c>
      <c r="D59" s="11">
        <v>1</v>
      </c>
      <c r="E59" s="11">
        <v>0</v>
      </c>
      <c r="F59" s="148">
        <f t="shared" si="5"/>
        <v>1</v>
      </c>
      <c r="G59" s="11">
        <v>1</v>
      </c>
      <c r="H59" s="11">
        <v>0</v>
      </c>
      <c r="I59" s="11">
        <v>0</v>
      </c>
      <c r="J59" s="11">
        <v>0</v>
      </c>
      <c r="K59" s="9">
        <f t="shared" si="1"/>
        <v>1</v>
      </c>
      <c r="L59" s="11">
        <v>0</v>
      </c>
      <c r="M59" s="168">
        <v>0</v>
      </c>
      <c r="N59" s="11">
        <v>1</v>
      </c>
      <c r="O59" s="20">
        <v>0</v>
      </c>
      <c r="P59" s="57">
        <f t="shared" si="2"/>
        <v>1</v>
      </c>
      <c r="Q59" s="11">
        <v>0</v>
      </c>
      <c r="R59" s="11">
        <v>0</v>
      </c>
      <c r="S59" s="11">
        <v>0</v>
      </c>
      <c r="T59" s="11">
        <v>0</v>
      </c>
      <c r="U59" s="9">
        <f t="shared" si="3"/>
        <v>0</v>
      </c>
      <c r="V59" s="9">
        <f>SUM(U59,P59,K59)</f>
        <v>2</v>
      </c>
    </row>
    <row r="60" spans="1:23" s="54" customFormat="1" ht="21.75" customHeight="1">
      <c r="A60" s="94"/>
      <c r="B60" s="95" t="s">
        <v>92</v>
      </c>
      <c r="C60" s="96">
        <f>SUM(C46:C59,C17:C43,C6:C14)</f>
        <v>160</v>
      </c>
      <c r="D60" s="96">
        <f aca="true" t="shared" si="6" ref="D60:V60">SUM(D46:D59,D17:D43,D6:D14)</f>
        <v>783</v>
      </c>
      <c r="E60" s="96">
        <f t="shared" si="6"/>
        <v>699</v>
      </c>
      <c r="F60" s="96">
        <f t="shared" si="6"/>
        <v>1642</v>
      </c>
      <c r="G60" s="96">
        <f t="shared" si="6"/>
        <v>627</v>
      </c>
      <c r="H60" s="96">
        <f t="shared" si="6"/>
        <v>571</v>
      </c>
      <c r="I60" s="96">
        <f t="shared" si="6"/>
        <v>420</v>
      </c>
      <c r="J60" s="96">
        <f t="shared" si="6"/>
        <v>24</v>
      </c>
      <c r="K60" s="96">
        <f t="shared" si="6"/>
        <v>1642</v>
      </c>
      <c r="L60" s="96">
        <f t="shared" si="6"/>
        <v>13</v>
      </c>
      <c r="M60" s="96">
        <f t="shared" si="6"/>
        <v>281</v>
      </c>
      <c r="N60" s="96">
        <f t="shared" si="6"/>
        <v>236</v>
      </c>
      <c r="O60" s="96">
        <f t="shared" si="6"/>
        <v>27</v>
      </c>
      <c r="P60" s="96">
        <f t="shared" si="6"/>
        <v>557</v>
      </c>
      <c r="Q60" s="96">
        <f t="shared" si="6"/>
        <v>226</v>
      </c>
      <c r="R60" s="96">
        <f t="shared" si="6"/>
        <v>464</v>
      </c>
      <c r="S60" s="96">
        <f t="shared" si="6"/>
        <v>75</v>
      </c>
      <c r="T60" s="96">
        <f t="shared" si="6"/>
        <v>1</v>
      </c>
      <c r="U60" s="96">
        <f t="shared" si="6"/>
        <v>766</v>
      </c>
      <c r="V60" s="96">
        <f t="shared" si="6"/>
        <v>2965</v>
      </c>
      <c r="W60" s="53"/>
    </row>
    <row r="61" spans="1:23" s="54" customFormat="1" ht="21.75" customHeight="1">
      <c r="A61" s="131"/>
      <c r="B61" s="130"/>
      <c r="C61" s="133"/>
      <c r="D61" s="133"/>
      <c r="E61" s="133"/>
      <c r="F61" s="132"/>
      <c r="G61" s="134"/>
      <c r="H61" s="134"/>
      <c r="I61" s="134"/>
      <c r="J61" s="134"/>
      <c r="K61" s="132"/>
      <c r="L61" s="134"/>
      <c r="M61" s="173"/>
      <c r="N61" s="134"/>
      <c r="O61" s="134"/>
      <c r="P61" s="135"/>
      <c r="Q61" s="134"/>
      <c r="R61" s="134"/>
      <c r="S61" s="134"/>
      <c r="T61" s="134"/>
      <c r="U61" s="132"/>
      <c r="V61" s="132"/>
      <c r="W61" s="53"/>
    </row>
    <row r="62" spans="1:22" ht="21.75" customHeight="1">
      <c r="A62" s="41"/>
      <c r="B62" s="49" t="s">
        <v>110</v>
      </c>
      <c r="C62" s="14"/>
      <c r="D62" s="14"/>
      <c r="E62" s="14"/>
      <c r="F62" s="13"/>
      <c r="G62" s="14"/>
      <c r="H62" s="14"/>
      <c r="I62" s="14"/>
      <c r="J62" s="14"/>
      <c r="K62" s="13"/>
      <c r="L62" s="14"/>
      <c r="M62" s="174"/>
      <c r="N62" s="14"/>
      <c r="O62" s="23"/>
      <c r="P62" s="13"/>
      <c r="Q62" s="14"/>
      <c r="R62" s="14"/>
      <c r="S62" s="14"/>
      <c r="T62" s="14"/>
      <c r="U62" s="13"/>
      <c r="V62" s="13"/>
    </row>
    <row r="63" spans="1:22" ht="21.75" customHeight="1">
      <c r="A63" s="41"/>
      <c r="B63" s="49" t="s">
        <v>111</v>
      </c>
      <c r="C63" s="14"/>
      <c r="D63" s="14"/>
      <c r="E63" s="14"/>
      <c r="F63" s="13"/>
      <c r="G63" s="14"/>
      <c r="H63" s="14"/>
      <c r="I63" s="14"/>
      <c r="J63" s="14"/>
      <c r="K63" s="13"/>
      <c r="L63" s="14"/>
      <c r="M63" s="174"/>
      <c r="N63" s="14"/>
      <c r="O63" s="23"/>
      <c r="P63" s="13"/>
      <c r="Q63" s="14"/>
      <c r="R63" s="14"/>
      <c r="S63" s="14"/>
      <c r="T63" s="14"/>
      <c r="U63" s="13"/>
      <c r="V63" s="13"/>
    </row>
    <row r="64" spans="1:22" ht="21.75" customHeight="1">
      <c r="A64" s="41"/>
      <c r="B64" s="49" t="s">
        <v>112</v>
      </c>
      <c r="C64" s="14"/>
      <c r="D64" s="14"/>
      <c r="E64" s="14"/>
      <c r="F64" s="13"/>
      <c r="G64" s="14"/>
      <c r="H64" s="14"/>
      <c r="I64" s="14"/>
      <c r="J64" s="14"/>
      <c r="K64" s="13"/>
      <c r="L64" s="14"/>
      <c r="M64" s="174"/>
      <c r="N64" s="14"/>
      <c r="O64" s="23"/>
      <c r="P64" s="13"/>
      <c r="Q64" s="14"/>
      <c r="R64" s="14"/>
      <c r="S64" s="14"/>
      <c r="T64" s="14"/>
      <c r="U64" s="13"/>
      <c r="V64" s="13"/>
    </row>
    <row r="65" spans="1:22" ht="21.75" customHeight="1">
      <c r="A65" s="41"/>
      <c r="B65" s="49" t="s">
        <v>260</v>
      </c>
      <c r="C65" s="14"/>
      <c r="D65" s="14"/>
      <c r="E65" s="14"/>
      <c r="F65" s="13"/>
      <c r="G65" s="14"/>
      <c r="H65" s="14"/>
      <c r="I65" s="14"/>
      <c r="J65" s="14"/>
      <c r="K65" s="13"/>
      <c r="L65" s="14"/>
      <c r="M65" s="175" t="s">
        <v>261</v>
      </c>
      <c r="O65" s="93"/>
      <c r="P65" s="13"/>
      <c r="Q65" s="14"/>
      <c r="R65" s="14"/>
      <c r="S65" s="14"/>
      <c r="T65" s="14"/>
      <c r="U65" s="13"/>
      <c r="V65" s="13"/>
    </row>
    <row r="66" spans="1:13" ht="21.75" customHeight="1">
      <c r="A66" s="41"/>
      <c r="B66" s="87"/>
      <c r="C66" s="93"/>
      <c r="D66" s="14"/>
      <c r="E66" s="14"/>
      <c r="F66" s="13"/>
      <c r="G66" s="14"/>
      <c r="H66" s="14"/>
      <c r="I66" s="14"/>
      <c r="J66" s="14"/>
      <c r="K66" s="13"/>
      <c r="L66" s="14"/>
      <c r="M66" s="174"/>
    </row>
    <row r="67" spans="1:22" ht="21.75" customHeight="1">
      <c r="A67" s="41"/>
      <c r="B67" s="42"/>
      <c r="C67" s="14"/>
      <c r="D67" s="14"/>
      <c r="E67" s="14"/>
      <c r="F67" s="13"/>
      <c r="G67" s="14"/>
      <c r="H67" s="14"/>
      <c r="I67" s="14"/>
      <c r="J67" s="14"/>
      <c r="K67" s="13"/>
      <c r="L67" s="14"/>
      <c r="M67" s="174"/>
      <c r="N67" s="14"/>
      <c r="O67" s="23"/>
      <c r="P67" s="13"/>
      <c r="Q67" s="14"/>
      <c r="R67" s="14"/>
      <c r="S67" s="14"/>
      <c r="T67" s="14"/>
      <c r="U67" s="13"/>
      <c r="V67" s="13"/>
    </row>
    <row r="68" spans="1:22" ht="21.75" customHeight="1">
      <c r="A68" s="41"/>
      <c r="B68" s="42"/>
      <c r="C68" s="14"/>
      <c r="D68" s="14"/>
      <c r="E68" s="14"/>
      <c r="F68" s="13"/>
      <c r="G68" s="14"/>
      <c r="H68" s="14"/>
      <c r="I68" s="14"/>
      <c r="J68" s="14"/>
      <c r="K68" s="13"/>
      <c r="L68" s="14"/>
      <c r="M68" s="174"/>
      <c r="N68" s="14"/>
      <c r="O68" s="23"/>
      <c r="P68" s="13"/>
      <c r="Q68" s="14"/>
      <c r="R68" s="14"/>
      <c r="S68" s="14"/>
      <c r="T68" s="14"/>
      <c r="U68" s="13"/>
      <c r="V68" s="13"/>
    </row>
    <row r="69" spans="1:22" ht="21.75" customHeight="1">
      <c r="A69" s="41"/>
      <c r="B69" s="42"/>
      <c r="C69" s="14"/>
      <c r="D69" s="14"/>
      <c r="E69" s="14"/>
      <c r="F69" s="13"/>
      <c r="G69" s="14"/>
      <c r="H69" s="14"/>
      <c r="I69" s="14"/>
      <c r="J69" s="14"/>
      <c r="K69" s="13"/>
      <c r="L69" s="14"/>
      <c r="M69" s="174"/>
      <c r="N69" s="14"/>
      <c r="O69" s="23"/>
      <c r="P69" s="13"/>
      <c r="Q69" s="14"/>
      <c r="R69" s="14"/>
      <c r="S69" s="14"/>
      <c r="T69" s="14"/>
      <c r="U69" s="13"/>
      <c r="V69" s="13"/>
    </row>
    <row r="70" spans="1:22" ht="21.75" customHeight="1">
      <c r="A70" s="41"/>
      <c r="B70" s="42"/>
      <c r="C70" s="14"/>
      <c r="D70" s="14"/>
      <c r="E70" s="14"/>
      <c r="F70" s="13"/>
      <c r="G70" s="14"/>
      <c r="H70" s="14"/>
      <c r="I70" s="14"/>
      <c r="J70" s="14"/>
      <c r="K70" s="13"/>
      <c r="L70" s="14"/>
      <c r="M70" s="174"/>
      <c r="N70" s="14"/>
      <c r="O70" s="23"/>
      <c r="P70" s="13"/>
      <c r="Q70" s="14"/>
      <c r="R70" s="14"/>
      <c r="S70" s="14"/>
      <c r="T70" s="14"/>
      <c r="U70" s="13"/>
      <c r="V70" s="13"/>
    </row>
    <row r="71" spans="1:22" ht="21.75" customHeight="1">
      <c r="A71" s="41"/>
      <c r="B71" s="42"/>
      <c r="C71" s="14"/>
      <c r="D71" s="14"/>
      <c r="E71" s="14"/>
      <c r="F71" s="13"/>
      <c r="G71" s="14"/>
      <c r="H71" s="14"/>
      <c r="I71" s="14"/>
      <c r="J71" s="14"/>
      <c r="K71" s="13"/>
      <c r="L71" s="14"/>
      <c r="M71" s="174"/>
      <c r="N71" s="14"/>
      <c r="O71" s="23"/>
      <c r="P71" s="13"/>
      <c r="Q71" s="14"/>
      <c r="R71" s="14"/>
      <c r="S71" s="14"/>
      <c r="T71" s="14"/>
      <c r="U71" s="13"/>
      <c r="V71" s="13"/>
    </row>
    <row r="72" spans="1:22" ht="21.75" customHeight="1">
      <c r="A72" s="41"/>
      <c r="B72" s="42"/>
      <c r="C72" s="14"/>
      <c r="D72" s="14"/>
      <c r="E72" s="14"/>
      <c r="F72" s="13"/>
      <c r="G72" s="14"/>
      <c r="H72" s="14"/>
      <c r="I72" s="14"/>
      <c r="J72" s="14"/>
      <c r="K72" s="13"/>
      <c r="L72" s="14"/>
      <c r="M72" s="174"/>
      <c r="N72" s="14"/>
      <c r="O72" s="23"/>
      <c r="P72" s="13"/>
      <c r="Q72" s="14"/>
      <c r="R72" s="14"/>
      <c r="S72" s="14"/>
      <c r="T72" s="14"/>
      <c r="U72" s="13"/>
      <c r="V72" s="13"/>
    </row>
    <row r="73" spans="1:22" ht="21.75" customHeight="1">
      <c r="A73" s="41"/>
      <c r="B73" s="42"/>
      <c r="C73" s="14"/>
      <c r="D73" s="14"/>
      <c r="E73" s="14"/>
      <c r="F73" s="13"/>
      <c r="G73" s="14"/>
      <c r="H73" s="14"/>
      <c r="I73" s="14"/>
      <c r="J73" s="14"/>
      <c r="K73" s="13"/>
      <c r="L73" s="14"/>
      <c r="M73" s="174"/>
      <c r="N73" s="14"/>
      <c r="O73" s="23"/>
      <c r="P73" s="13"/>
      <c r="Q73" s="14"/>
      <c r="R73" s="14"/>
      <c r="S73" s="14"/>
      <c r="T73" s="14"/>
      <c r="U73" s="13"/>
      <c r="V73" s="13"/>
    </row>
    <row r="74" spans="1:22" ht="21.75" customHeight="1">
      <c r="A74" s="41"/>
      <c r="B74" s="42"/>
      <c r="C74" s="14"/>
      <c r="D74" s="14"/>
      <c r="E74" s="14"/>
      <c r="F74" s="13"/>
      <c r="G74" s="14"/>
      <c r="H74" s="14"/>
      <c r="I74" s="14"/>
      <c r="J74" s="14"/>
      <c r="K74" s="13"/>
      <c r="L74" s="14"/>
      <c r="M74" s="174"/>
      <c r="N74" s="14"/>
      <c r="O74" s="23"/>
      <c r="P74" s="13"/>
      <c r="Q74" s="14"/>
      <c r="R74" s="14"/>
      <c r="S74" s="14"/>
      <c r="T74" s="14"/>
      <c r="U74" s="13"/>
      <c r="V74" s="13"/>
    </row>
    <row r="75" spans="1:22" ht="21.75" customHeight="1">
      <c r="A75" s="41"/>
      <c r="B75" s="42"/>
      <c r="C75" s="14"/>
      <c r="D75" s="14"/>
      <c r="E75" s="14"/>
      <c r="F75" s="13"/>
      <c r="G75" s="14"/>
      <c r="H75" s="14"/>
      <c r="I75" s="14"/>
      <c r="J75" s="14"/>
      <c r="K75" s="13"/>
      <c r="L75" s="14"/>
      <c r="M75" s="174"/>
      <c r="N75" s="14"/>
      <c r="O75" s="23"/>
      <c r="P75" s="13"/>
      <c r="Q75" s="14"/>
      <c r="R75" s="14"/>
      <c r="S75" s="14"/>
      <c r="T75" s="14"/>
      <c r="U75" s="13"/>
      <c r="V75" s="13"/>
    </row>
    <row r="76" spans="1:22" ht="21.75" customHeight="1">
      <c r="A76" s="41"/>
      <c r="B76" s="42"/>
      <c r="C76" s="14"/>
      <c r="D76" s="14"/>
      <c r="E76" s="14"/>
      <c r="F76" s="13"/>
      <c r="G76" s="14"/>
      <c r="H76" s="14"/>
      <c r="I76" s="14"/>
      <c r="J76" s="14"/>
      <c r="K76" s="13"/>
      <c r="L76" s="14"/>
      <c r="M76" s="174"/>
      <c r="N76" s="14"/>
      <c r="O76" s="23"/>
      <c r="P76" s="13"/>
      <c r="Q76" s="14"/>
      <c r="R76" s="14"/>
      <c r="S76" s="14"/>
      <c r="T76" s="14"/>
      <c r="U76" s="13"/>
      <c r="V76" s="13"/>
    </row>
    <row r="77" spans="1:22" ht="21.75" customHeight="1">
      <c r="A77" s="41"/>
      <c r="B77" s="42"/>
      <c r="C77" s="14"/>
      <c r="D77" s="14"/>
      <c r="E77" s="14"/>
      <c r="F77" s="13"/>
      <c r="G77" s="14"/>
      <c r="H77" s="14"/>
      <c r="I77" s="14"/>
      <c r="J77" s="14"/>
      <c r="K77" s="13"/>
      <c r="L77" s="14"/>
      <c r="M77" s="174"/>
      <c r="N77" s="14"/>
      <c r="O77" s="23"/>
      <c r="P77" s="13"/>
      <c r="Q77" s="14"/>
      <c r="R77" s="14"/>
      <c r="S77" s="14"/>
      <c r="T77" s="14"/>
      <c r="U77" s="13"/>
      <c r="V77" s="13"/>
    </row>
    <row r="78" spans="1:22" ht="21.75" customHeight="1">
      <c r="A78" s="41"/>
      <c r="B78" s="42"/>
      <c r="C78" s="14"/>
      <c r="D78" s="14"/>
      <c r="E78" s="14"/>
      <c r="F78" s="13"/>
      <c r="G78" s="14"/>
      <c r="H78" s="14"/>
      <c r="I78" s="14"/>
      <c r="J78" s="14"/>
      <c r="K78" s="13"/>
      <c r="L78" s="14"/>
      <c r="M78" s="174"/>
      <c r="N78" s="14"/>
      <c r="O78" s="23"/>
      <c r="P78" s="13"/>
      <c r="Q78" s="14"/>
      <c r="R78" s="14"/>
      <c r="S78" s="14"/>
      <c r="T78" s="14"/>
      <c r="U78" s="13"/>
      <c r="V78" s="13"/>
    </row>
    <row r="79" spans="1:23" s="27" customFormat="1" ht="21.75" customHeight="1">
      <c r="A79" s="407" t="s">
        <v>238</v>
      </c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8"/>
    </row>
    <row r="80" spans="1:23" s="27" customFormat="1" ht="21.75" customHeight="1">
      <c r="A80" s="408" t="s">
        <v>259</v>
      </c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8"/>
    </row>
    <row r="81" spans="1:22" ht="21.75" customHeight="1">
      <c r="A81" s="28"/>
      <c r="B81" s="29"/>
      <c r="C81" s="409" t="s">
        <v>77</v>
      </c>
      <c r="D81" s="410"/>
      <c r="E81" s="410"/>
      <c r="F81" s="410"/>
      <c r="G81" s="410"/>
      <c r="H81" s="410"/>
      <c r="I81" s="410"/>
      <c r="J81" s="410"/>
      <c r="K81" s="411"/>
      <c r="L81" s="409" t="s">
        <v>76</v>
      </c>
      <c r="M81" s="410"/>
      <c r="N81" s="410"/>
      <c r="O81" s="410"/>
      <c r="P81" s="411"/>
      <c r="Q81" s="409" t="s">
        <v>86</v>
      </c>
      <c r="R81" s="410"/>
      <c r="S81" s="410"/>
      <c r="T81" s="410"/>
      <c r="U81" s="411"/>
      <c r="V81" s="30"/>
    </row>
    <row r="82" spans="1:22" ht="21.75" customHeight="1">
      <c r="A82" s="6" t="s">
        <v>21</v>
      </c>
      <c r="B82" s="6" t="s">
        <v>0</v>
      </c>
      <c r="C82" s="404" t="s">
        <v>78</v>
      </c>
      <c r="D82" s="405"/>
      <c r="E82" s="405"/>
      <c r="F82" s="406"/>
      <c r="G82" s="404" t="s">
        <v>87</v>
      </c>
      <c r="H82" s="405"/>
      <c r="I82" s="405"/>
      <c r="J82" s="405"/>
      <c r="K82" s="406"/>
      <c r="L82" s="405" t="s">
        <v>78</v>
      </c>
      <c r="M82" s="405"/>
      <c r="N82" s="405"/>
      <c r="O82" s="405"/>
      <c r="P82" s="406"/>
      <c r="Q82" s="404" t="s">
        <v>78</v>
      </c>
      <c r="R82" s="405"/>
      <c r="S82" s="405"/>
      <c r="T82" s="405"/>
      <c r="U82" s="406"/>
      <c r="V82" s="32" t="s">
        <v>20</v>
      </c>
    </row>
    <row r="83" spans="1:22" ht="21.75" customHeight="1">
      <c r="A83" s="33"/>
      <c r="B83" s="34"/>
      <c r="C83" s="25" t="s">
        <v>79</v>
      </c>
      <c r="D83" s="25" t="s">
        <v>80</v>
      </c>
      <c r="E83" s="25" t="s">
        <v>81</v>
      </c>
      <c r="F83" s="26" t="s">
        <v>20</v>
      </c>
      <c r="G83" s="25" t="s">
        <v>82</v>
      </c>
      <c r="H83" s="25" t="s">
        <v>83</v>
      </c>
      <c r="I83" s="25" t="s">
        <v>84</v>
      </c>
      <c r="J83" s="25" t="s">
        <v>85</v>
      </c>
      <c r="K83" s="26" t="s">
        <v>20</v>
      </c>
      <c r="L83" s="25" t="s">
        <v>91</v>
      </c>
      <c r="M83" s="166" t="s">
        <v>79</v>
      </c>
      <c r="N83" s="25" t="s">
        <v>80</v>
      </c>
      <c r="O83" s="21" t="s">
        <v>81</v>
      </c>
      <c r="P83" s="17" t="s">
        <v>20</v>
      </c>
      <c r="Q83" s="25" t="s">
        <v>91</v>
      </c>
      <c r="R83" s="18" t="s">
        <v>79</v>
      </c>
      <c r="S83" s="18" t="s">
        <v>80</v>
      </c>
      <c r="T83" s="18" t="s">
        <v>81</v>
      </c>
      <c r="U83" s="17" t="s">
        <v>20</v>
      </c>
      <c r="V83" s="35" t="s">
        <v>31</v>
      </c>
    </row>
    <row r="84" spans="1:22" ht="21.75" customHeight="1">
      <c r="A84" s="36" t="s">
        <v>22</v>
      </c>
      <c r="B84" s="10" t="s">
        <v>16</v>
      </c>
      <c r="C84" s="10">
        <v>0</v>
      </c>
      <c r="D84" s="10">
        <v>0</v>
      </c>
      <c r="E84" s="10">
        <v>0</v>
      </c>
      <c r="F84" s="9">
        <f>SUM(C84:E84)</f>
        <v>0</v>
      </c>
      <c r="G84" s="10">
        <v>0</v>
      </c>
      <c r="H84" s="10">
        <v>0</v>
      </c>
      <c r="I84" s="10">
        <v>0</v>
      </c>
      <c r="J84" s="10">
        <v>0</v>
      </c>
      <c r="K84" s="9">
        <f>SUM(G84:J84)</f>
        <v>0</v>
      </c>
      <c r="L84" s="10">
        <v>0</v>
      </c>
      <c r="M84" s="167">
        <v>19</v>
      </c>
      <c r="N84" s="10">
        <v>10</v>
      </c>
      <c r="O84" s="22">
        <v>0</v>
      </c>
      <c r="P84" s="9">
        <f>SUM(L84:O84)</f>
        <v>29</v>
      </c>
      <c r="Q84" s="10">
        <v>0</v>
      </c>
      <c r="R84" s="10">
        <v>24</v>
      </c>
      <c r="S84" s="10">
        <v>6</v>
      </c>
      <c r="T84" s="10">
        <v>0</v>
      </c>
      <c r="U84" s="9">
        <f>SUM(Q84:T84)</f>
        <v>30</v>
      </c>
      <c r="V84" s="9">
        <f>SUM(K84,P84,U84)</f>
        <v>59</v>
      </c>
    </row>
    <row r="85" spans="1:22" ht="21.75" customHeight="1">
      <c r="A85" s="1" t="s">
        <v>32</v>
      </c>
      <c r="B85" s="11" t="s">
        <v>1</v>
      </c>
      <c r="C85" s="11">
        <v>0</v>
      </c>
      <c r="D85" s="11">
        <v>14</v>
      </c>
      <c r="E85" s="11">
        <v>7</v>
      </c>
      <c r="F85" s="9">
        <f aca="true" t="shared" si="7" ref="F85:F139">SUM(C85:E85)</f>
        <v>21</v>
      </c>
      <c r="G85" s="11">
        <v>18</v>
      </c>
      <c r="H85" s="11">
        <v>3</v>
      </c>
      <c r="I85" s="11">
        <v>0</v>
      </c>
      <c r="J85" s="11">
        <v>0</v>
      </c>
      <c r="K85" s="9">
        <f aca="true" t="shared" si="8" ref="K85:K139">SUM(G85:J85)</f>
        <v>21</v>
      </c>
      <c r="L85" s="11">
        <v>0</v>
      </c>
      <c r="M85" s="168">
        <v>3</v>
      </c>
      <c r="N85" s="11">
        <v>0</v>
      </c>
      <c r="O85" s="20">
        <v>0</v>
      </c>
      <c r="P85" s="9">
        <f aca="true" t="shared" si="9" ref="P85:P139">SUM(L85:O85)</f>
        <v>3</v>
      </c>
      <c r="Q85" s="11">
        <v>0</v>
      </c>
      <c r="R85" s="11">
        <v>0</v>
      </c>
      <c r="S85" s="11">
        <v>0</v>
      </c>
      <c r="T85" s="11">
        <v>0</v>
      </c>
      <c r="U85" s="9">
        <f aca="true" t="shared" si="10" ref="U85:U139">SUM(Q85:T85)</f>
        <v>0</v>
      </c>
      <c r="V85" s="9">
        <f aca="true" t="shared" si="11" ref="V85:V139">SUM(K85,P85,U85)</f>
        <v>24</v>
      </c>
    </row>
    <row r="86" spans="1:22" ht="21.75" customHeight="1">
      <c r="A86" s="1" t="s">
        <v>33</v>
      </c>
      <c r="B86" s="11" t="s">
        <v>2</v>
      </c>
      <c r="C86" s="11">
        <v>0</v>
      </c>
      <c r="D86" s="11">
        <v>8</v>
      </c>
      <c r="E86" s="11">
        <v>2</v>
      </c>
      <c r="F86" s="9">
        <f t="shared" si="7"/>
        <v>10</v>
      </c>
      <c r="G86" s="11">
        <v>10</v>
      </c>
      <c r="H86" s="11">
        <v>0</v>
      </c>
      <c r="I86" s="11">
        <v>0</v>
      </c>
      <c r="J86" s="11">
        <v>0</v>
      </c>
      <c r="K86" s="9">
        <f t="shared" si="8"/>
        <v>10</v>
      </c>
      <c r="L86" s="11">
        <v>0</v>
      </c>
      <c r="M86" s="168">
        <v>0</v>
      </c>
      <c r="N86" s="11">
        <v>0</v>
      </c>
      <c r="O86" s="20">
        <v>0</v>
      </c>
      <c r="P86" s="9">
        <f t="shared" si="9"/>
        <v>0</v>
      </c>
      <c r="Q86" s="11">
        <v>0</v>
      </c>
      <c r="R86" s="11">
        <v>0</v>
      </c>
      <c r="S86" s="11">
        <v>0</v>
      </c>
      <c r="T86" s="11">
        <v>0</v>
      </c>
      <c r="U86" s="9">
        <f t="shared" si="10"/>
        <v>0</v>
      </c>
      <c r="V86" s="9">
        <f t="shared" si="11"/>
        <v>10</v>
      </c>
    </row>
    <row r="87" spans="1:22" ht="21.75" customHeight="1">
      <c r="A87" s="1" t="s">
        <v>34</v>
      </c>
      <c r="B87" s="11" t="s">
        <v>3</v>
      </c>
      <c r="C87" s="11">
        <v>1</v>
      </c>
      <c r="D87" s="11">
        <v>12</v>
      </c>
      <c r="E87" s="11">
        <v>3</v>
      </c>
      <c r="F87" s="9">
        <f t="shared" si="7"/>
        <v>16</v>
      </c>
      <c r="G87" s="11">
        <v>15</v>
      </c>
      <c r="H87" s="11">
        <v>1</v>
      </c>
      <c r="I87" s="11">
        <v>0</v>
      </c>
      <c r="J87" s="11">
        <v>0</v>
      </c>
      <c r="K87" s="9">
        <f t="shared" si="8"/>
        <v>16</v>
      </c>
      <c r="L87" s="11">
        <v>0</v>
      </c>
      <c r="M87" s="168">
        <v>3</v>
      </c>
      <c r="N87" s="11">
        <v>0</v>
      </c>
      <c r="O87" s="20">
        <v>0</v>
      </c>
      <c r="P87" s="9">
        <f t="shared" si="9"/>
        <v>3</v>
      </c>
      <c r="Q87" s="11">
        <v>0</v>
      </c>
      <c r="R87" s="11">
        <v>6</v>
      </c>
      <c r="S87" s="11">
        <v>0</v>
      </c>
      <c r="T87" s="11">
        <v>0</v>
      </c>
      <c r="U87" s="9">
        <f t="shared" si="10"/>
        <v>6</v>
      </c>
      <c r="V87" s="9">
        <f t="shared" si="11"/>
        <v>25</v>
      </c>
    </row>
    <row r="88" spans="1:22" ht="21.75" customHeight="1">
      <c r="A88" s="1" t="s">
        <v>35</v>
      </c>
      <c r="B88" s="11" t="s">
        <v>4</v>
      </c>
      <c r="C88" s="11">
        <v>3</v>
      </c>
      <c r="D88" s="11">
        <v>25</v>
      </c>
      <c r="E88" s="11">
        <v>6</v>
      </c>
      <c r="F88" s="9">
        <f>SUM(C88:E88)</f>
        <v>34</v>
      </c>
      <c r="G88" s="11">
        <v>33</v>
      </c>
      <c r="H88" s="11">
        <v>1</v>
      </c>
      <c r="I88" s="11">
        <v>0</v>
      </c>
      <c r="J88" s="11">
        <v>0</v>
      </c>
      <c r="K88" s="9">
        <f t="shared" si="8"/>
        <v>34</v>
      </c>
      <c r="L88" s="11">
        <v>0</v>
      </c>
      <c r="M88" s="168">
        <v>0</v>
      </c>
      <c r="N88" s="11">
        <v>0</v>
      </c>
      <c r="O88" s="20">
        <v>0</v>
      </c>
      <c r="P88" s="9">
        <f t="shared" si="9"/>
        <v>0</v>
      </c>
      <c r="Q88" s="11">
        <v>0</v>
      </c>
      <c r="R88" s="11">
        <v>0</v>
      </c>
      <c r="S88" s="11">
        <v>0</v>
      </c>
      <c r="T88" s="11">
        <v>0</v>
      </c>
      <c r="U88" s="9">
        <f t="shared" si="10"/>
        <v>0</v>
      </c>
      <c r="V88" s="9">
        <f t="shared" si="11"/>
        <v>34</v>
      </c>
    </row>
    <row r="89" spans="1:22" ht="21.75" customHeight="1">
      <c r="A89" s="1" t="s">
        <v>45</v>
      </c>
      <c r="B89" s="11" t="s">
        <v>5</v>
      </c>
      <c r="C89" s="11">
        <v>3</v>
      </c>
      <c r="D89" s="11">
        <v>14</v>
      </c>
      <c r="E89" s="11">
        <v>5</v>
      </c>
      <c r="F89" s="9">
        <f t="shared" si="7"/>
        <v>22</v>
      </c>
      <c r="G89" s="11">
        <v>21</v>
      </c>
      <c r="H89" s="11">
        <v>1</v>
      </c>
      <c r="I89" s="11">
        <v>0</v>
      </c>
      <c r="J89" s="11">
        <v>0</v>
      </c>
      <c r="K89" s="9">
        <f t="shared" si="8"/>
        <v>22</v>
      </c>
      <c r="L89" s="11">
        <v>0</v>
      </c>
      <c r="M89" s="168">
        <v>1</v>
      </c>
      <c r="N89" s="11">
        <v>0</v>
      </c>
      <c r="O89" s="20">
        <v>0</v>
      </c>
      <c r="P89" s="9">
        <f t="shared" si="9"/>
        <v>1</v>
      </c>
      <c r="Q89" s="11">
        <v>0</v>
      </c>
      <c r="R89" s="11">
        <v>1</v>
      </c>
      <c r="S89" s="11">
        <v>0</v>
      </c>
      <c r="T89" s="11">
        <v>0</v>
      </c>
      <c r="U89" s="9">
        <f t="shared" si="10"/>
        <v>1</v>
      </c>
      <c r="V89" s="9">
        <f t="shared" si="11"/>
        <v>24</v>
      </c>
    </row>
    <row r="90" spans="1:22" ht="21.75" customHeight="1">
      <c r="A90" s="1" t="s">
        <v>46</v>
      </c>
      <c r="B90" s="11" t="s">
        <v>6</v>
      </c>
      <c r="C90" s="11">
        <v>3</v>
      </c>
      <c r="D90" s="11">
        <v>39</v>
      </c>
      <c r="E90" s="11">
        <v>9</v>
      </c>
      <c r="F90" s="9">
        <f t="shared" si="7"/>
        <v>51</v>
      </c>
      <c r="G90" s="11">
        <v>49</v>
      </c>
      <c r="H90" s="11">
        <v>2</v>
      </c>
      <c r="I90" s="11">
        <v>0</v>
      </c>
      <c r="J90" s="11">
        <v>0</v>
      </c>
      <c r="K90" s="9">
        <f t="shared" si="8"/>
        <v>51</v>
      </c>
      <c r="L90" s="11">
        <v>0</v>
      </c>
      <c r="M90" s="168">
        <v>4</v>
      </c>
      <c r="N90" s="11">
        <v>1</v>
      </c>
      <c r="O90" s="20">
        <v>0</v>
      </c>
      <c r="P90" s="9">
        <f t="shared" si="9"/>
        <v>5</v>
      </c>
      <c r="Q90" s="11">
        <v>0</v>
      </c>
      <c r="R90" s="11">
        <v>4</v>
      </c>
      <c r="S90" s="11">
        <v>0</v>
      </c>
      <c r="T90" s="11">
        <v>0</v>
      </c>
      <c r="U90" s="9">
        <f t="shared" si="10"/>
        <v>4</v>
      </c>
      <c r="V90" s="9">
        <f t="shared" si="11"/>
        <v>60</v>
      </c>
    </row>
    <row r="91" spans="1:22" ht="21.75" customHeight="1">
      <c r="A91" s="1" t="s">
        <v>47</v>
      </c>
      <c r="B91" s="11" t="s">
        <v>7</v>
      </c>
      <c r="C91" s="11">
        <v>3</v>
      </c>
      <c r="D91" s="11">
        <v>15</v>
      </c>
      <c r="E91" s="11">
        <v>19</v>
      </c>
      <c r="F91" s="9">
        <f t="shared" si="7"/>
        <v>37</v>
      </c>
      <c r="G91" s="11">
        <v>29</v>
      </c>
      <c r="H91" s="11">
        <v>7</v>
      </c>
      <c r="I91" s="11">
        <v>1</v>
      </c>
      <c r="J91" s="11">
        <v>0</v>
      </c>
      <c r="K91" s="9">
        <f t="shared" si="8"/>
        <v>37</v>
      </c>
      <c r="L91" s="11">
        <v>0</v>
      </c>
      <c r="M91" s="168">
        <v>1</v>
      </c>
      <c r="N91" s="11">
        <v>0</v>
      </c>
      <c r="O91" s="20">
        <v>0</v>
      </c>
      <c r="P91" s="9">
        <f t="shared" si="9"/>
        <v>1</v>
      </c>
      <c r="Q91" s="11">
        <v>0</v>
      </c>
      <c r="R91" s="11">
        <v>1</v>
      </c>
      <c r="S91" s="11">
        <v>1</v>
      </c>
      <c r="T91" s="11">
        <v>0</v>
      </c>
      <c r="U91" s="9">
        <f t="shared" si="10"/>
        <v>2</v>
      </c>
      <c r="V91" s="9">
        <f t="shared" si="11"/>
        <v>40</v>
      </c>
    </row>
    <row r="92" spans="1:22" ht="21.75" customHeight="1">
      <c r="A92" s="1" t="s">
        <v>49</v>
      </c>
      <c r="B92" s="11" t="s">
        <v>9</v>
      </c>
      <c r="C92" s="11">
        <v>22</v>
      </c>
      <c r="D92" s="11">
        <v>34</v>
      </c>
      <c r="E92" s="11">
        <v>8</v>
      </c>
      <c r="F92" s="9">
        <f t="shared" si="7"/>
        <v>64</v>
      </c>
      <c r="G92" s="11">
        <v>62</v>
      </c>
      <c r="H92" s="11">
        <v>2</v>
      </c>
      <c r="I92" s="11">
        <v>0</v>
      </c>
      <c r="J92" s="11">
        <v>0</v>
      </c>
      <c r="K92" s="9">
        <f t="shared" si="8"/>
        <v>64</v>
      </c>
      <c r="L92" s="11">
        <v>0</v>
      </c>
      <c r="M92" s="168">
        <v>0</v>
      </c>
      <c r="N92" s="11">
        <v>0</v>
      </c>
      <c r="O92" s="20">
        <v>0</v>
      </c>
      <c r="P92" s="9">
        <f t="shared" si="9"/>
        <v>0</v>
      </c>
      <c r="Q92" s="11">
        <v>0</v>
      </c>
      <c r="R92" s="11">
        <v>0</v>
      </c>
      <c r="S92" s="11">
        <v>0</v>
      </c>
      <c r="T92" s="11">
        <v>0</v>
      </c>
      <c r="U92" s="9">
        <f t="shared" si="10"/>
        <v>0</v>
      </c>
      <c r="V92" s="9">
        <f t="shared" si="11"/>
        <v>64</v>
      </c>
    </row>
    <row r="93" spans="1:22" ht="21.75" customHeight="1">
      <c r="A93" s="1"/>
      <c r="B93" s="11" t="s">
        <v>188</v>
      </c>
      <c r="C93" s="11">
        <v>1</v>
      </c>
      <c r="D93" s="11">
        <v>19</v>
      </c>
      <c r="E93" s="11">
        <v>8</v>
      </c>
      <c r="F93" s="9">
        <f>SUM(C93:E93)</f>
        <v>28</v>
      </c>
      <c r="G93" s="11">
        <v>26</v>
      </c>
      <c r="H93" s="11">
        <v>2</v>
      </c>
      <c r="I93" s="11">
        <v>0</v>
      </c>
      <c r="J93" s="11">
        <v>0</v>
      </c>
      <c r="K93" s="9">
        <f>SUM(G93:J93)</f>
        <v>28</v>
      </c>
      <c r="L93" s="11">
        <v>0</v>
      </c>
      <c r="M93" s="168">
        <v>0</v>
      </c>
      <c r="N93" s="11">
        <v>0</v>
      </c>
      <c r="O93" s="20">
        <v>0</v>
      </c>
      <c r="P93" s="9">
        <f>SUM(L93:O93)</f>
        <v>0</v>
      </c>
      <c r="Q93" s="11">
        <v>0</v>
      </c>
      <c r="R93" s="11">
        <v>0</v>
      </c>
      <c r="S93" s="11">
        <v>0</v>
      </c>
      <c r="T93" s="11">
        <v>0</v>
      </c>
      <c r="U93" s="9">
        <f>SUM(Q93:T93)</f>
        <v>0</v>
      </c>
      <c r="V93" s="9">
        <f>SUM(K93,P93,U93)</f>
        <v>28</v>
      </c>
    </row>
    <row r="94" spans="1:22" ht="21.75" customHeight="1">
      <c r="A94" s="1"/>
      <c r="B94" s="11" t="s">
        <v>189</v>
      </c>
      <c r="C94" s="11">
        <v>21</v>
      </c>
      <c r="D94" s="11">
        <v>15</v>
      </c>
      <c r="E94" s="11">
        <v>0</v>
      </c>
      <c r="F94" s="9">
        <f t="shared" si="7"/>
        <v>36</v>
      </c>
      <c r="G94" s="11">
        <v>36</v>
      </c>
      <c r="H94" s="11">
        <v>0</v>
      </c>
      <c r="I94" s="11">
        <v>0</v>
      </c>
      <c r="J94" s="11">
        <v>0</v>
      </c>
      <c r="K94" s="9">
        <f t="shared" si="8"/>
        <v>36</v>
      </c>
      <c r="L94" s="11">
        <v>0</v>
      </c>
      <c r="M94" s="168">
        <v>0</v>
      </c>
      <c r="N94" s="11">
        <v>0</v>
      </c>
      <c r="O94" s="20">
        <v>0</v>
      </c>
      <c r="P94" s="9">
        <f t="shared" si="9"/>
        <v>0</v>
      </c>
      <c r="Q94" s="11">
        <v>0</v>
      </c>
      <c r="R94" s="11">
        <v>0</v>
      </c>
      <c r="S94" s="11">
        <v>0</v>
      </c>
      <c r="T94" s="11">
        <v>0</v>
      </c>
      <c r="U94" s="9">
        <f t="shared" si="10"/>
        <v>0</v>
      </c>
      <c r="V94" s="9">
        <f t="shared" si="11"/>
        <v>36</v>
      </c>
    </row>
    <row r="95" spans="1:22" ht="21.75" customHeight="1">
      <c r="A95" s="1" t="s">
        <v>50</v>
      </c>
      <c r="B95" s="11" t="s">
        <v>10</v>
      </c>
      <c r="C95" s="11">
        <v>1</v>
      </c>
      <c r="D95" s="11">
        <v>10</v>
      </c>
      <c r="E95" s="11">
        <v>6</v>
      </c>
      <c r="F95" s="9">
        <f t="shared" si="7"/>
        <v>17</v>
      </c>
      <c r="G95" s="11">
        <v>16</v>
      </c>
      <c r="H95" s="11">
        <v>1</v>
      </c>
      <c r="I95" s="11">
        <v>0</v>
      </c>
      <c r="J95" s="11">
        <v>0</v>
      </c>
      <c r="K95" s="9">
        <f t="shared" si="8"/>
        <v>17</v>
      </c>
      <c r="L95" s="11">
        <v>0</v>
      </c>
      <c r="M95" s="168">
        <v>2</v>
      </c>
      <c r="N95" s="11">
        <v>0</v>
      </c>
      <c r="O95" s="20">
        <v>0</v>
      </c>
      <c r="P95" s="9">
        <f t="shared" si="9"/>
        <v>2</v>
      </c>
      <c r="Q95" s="11">
        <v>0</v>
      </c>
      <c r="R95" s="11">
        <v>1</v>
      </c>
      <c r="S95" s="11">
        <v>0</v>
      </c>
      <c r="T95" s="11">
        <v>0</v>
      </c>
      <c r="U95" s="9">
        <f t="shared" si="10"/>
        <v>1</v>
      </c>
      <c r="V95" s="9">
        <f t="shared" si="11"/>
        <v>20</v>
      </c>
    </row>
    <row r="96" spans="1:22" ht="21.75" customHeight="1">
      <c r="A96" s="1" t="s">
        <v>51</v>
      </c>
      <c r="B96" s="11" t="s">
        <v>11</v>
      </c>
      <c r="C96" s="11">
        <v>0</v>
      </c>
      <c r="D96" s="11">
        <v>21</v>
      </c>
      <c r="E96" s="11">
        <v>4</v>
      </c>
      <c r="F96" s="9">
        <f t="shared" si="7"/>
        <v>25</v>
      </c>
      <c r="G96" s="11">
        <v>23</v>
      </c>
      <c r="H96" s="11">
        <v>2</v>
      </c>
      <c r="I96" s="11">
        <v>0</v>
      </c>
      <c r="J96" s="11">
        <v>0</v>
      </c>
      <c r="K96" s="9">
        <f t="shared" si="8"/>
        <v>25</v>
      </c>
      <c r="L96" s="11">
        <v>0</v>
      </c>
      <c r="M96" s="168">
        <v>1</v>
      </c>
      <c r="N96" s="11">
        <v>0</v>
      </c>
      <c r="O96" s="20">
        <v>0</v>
      </c>
      <c r="P96" s="9">
        <f t="shared" si="9"/>
        <v>1</v>
      </c>
      <c r="Q96" s="11">
        <v>0</v>
      </c>
      <c r="R96" s="11">
        <v>0</v>
      </c>
      <c r="S96" s="11">
        <v>0</v>
      </c>
      <c r="T96" s="11">
        <v>0</v>
      </c>
      <c r="U96" s="9">
        <f t="shared" si="10"/>
        <v>0</v>
      </c>
      <c r="V96" s="9">
        <f t="shared" si="11"/>
        <v>26</v>
      </c>
    </row>
    <row r="97" spans="1:22" ht="21.75" customHeight="1">
      <c r="A97" s="1" t="s">
        <v>52</v>
      </c>
      <c r="B97" s="11" t="s">
        <v>12</v>
      </c>
      <c r="C97" s="11">
        <v>16</v>
      </c>
      <c r="D97" s="11">
        <v>12</v>
      </c>
      <c r="E97" s="11">
        <v>0</v>
      </c>
      <c r="F97" s="9">
        <f t="shared" si="7"/>
        <v>28</v>
      </c>
      <c r="G97" s="11">
        <v>28</v>
      </c>
      <c r="H97" s="11">
        <v>0</v>
      </c>
      <c r="I97" s="11">
        <v>0</v>
      </c>
      <c r="J97" s="11">
        <v>0</v>
      </c>
      <c r="K97" s="9">
        <f t="shared" si="8"/>
        <v>28</v>
      </c>
      <c r="L97" s="11">
        <v>0</v>
      </c>
      <c r="M97" s="168">
        <v>4</v>
      </c>
      <c r="N97" s="11">
        <v>0</v>
      </c>
      <c r="O97" s="20">
        <v>0</v>
      </c>
      <c r="P97" s="9">
        <f t="shared" si="9"/>
        <v>4</v>
      </c>
      <c r="Q97" s="11">
        <v>0</v>
      </c>
      <c r="R97" s="11">
        <v>2</v>
      </c>
      <c r="S97" s="11">
        <v>1</v>
      </c>
      <c r="T97" s="11">
        <v>0</v>
      </c>
      <c r="U97" s="9">
        <f t="shared" si="10"/>
        <v>3</v>
      </c>
      <c r="V97" s="9">
        <f t="shared" si="11"/>
        <v>35</v>
      </c>
    </row>
    <row r="98" spans="1:22" ht="21.75" customHeight="1">
      <c r="A98" s="1" t="s">
        <v>53</v>
      </c>
      <c r="B98" s="11" t="s">
        <v>13</v>
      </c>
      <c r="C98" s="11">
        <v>0</v>
      </c>
      <c r="D98" s="11">
        <v>9</v>
      </c>
      <c r="E98" s="11">
        <v>12</v>
      </c>
      <c r="F98" s="9">
        <f t="shared" si="7"/>
        <v>21</v>
      </c>
      <c r="G98" s="11">
        <v>19</v>
      </c>
      <c r="H98" s="11">
        <v>2</v>
      </c>
      <c r="I98" s="11">
        <v>0</v>
      </c>
      <c r="J98" s="11">
        <v>0</v>
      </c>
      <c r="K98" s="9">
        <f t="shared" si="8"/>
        <v>21</v>
      </c>
      <c r="L98" s="11">
        <v>0</v>
      </c>
      <c r="M98" s="168">
        <v>1</v>
      </c>
      <c r="N98" s="11">
        <v>0</v>
      </c>
      <c r="O98" s="20">
        <v>0</v>
      </c>
      <c r="P98" s="9">
        <f t="shared" si="9"/>
        <v>1</v>
      </c>
      <c r="Q98" s="11">
        <v>1</v>
      </c>
      <c r="R98" s="11">
        <v>0</v>
      </c>
      <c r="S98" s="11">
        <v>0</v>
      </c>
      <c r="T98" s="11">
        <v>0</v>
      </c>
      <c r="U98" s="9">
        <f t="shared" si="10"/>
        <v>1</v>
      </c>
      <c r="V98" s="9">
        <f t="shared" si="11"/>
        <v>23</v>
      </c>
    </row>
    <row r="99" spans="1:22" ht="21.75" customHeight="1">
      <c r="A99" s="1" t="s">
        <v>54</v>
      </c>
      <c r="B99" s="11" t="s">
        <v>14</v>
      </c>
      <c r="C99" s="11">
        <v>0</v>
      </c>
      <c r="D99" s="11">
        <v>0</v>
      </c>
      <c r="E99" s="11">
        <v>0</v>
      </c>
      <c r="F99" s="9">
        <f t="shared" si="7"/>
        <v>0</v>
      </c>
      <c r="G99" s="11">
        <v>0</v>
      </c>
      <c r="H99" s="11">
        <v>0</v>
      </c>
      <c r="I99" s="11">
        <v>0</v>
      </c>
      <c r="J99" s="11">
        <v>0</v>
      </c>
      <c r="K99" s="9">
        <f t="shared" si="8"/>
        <v>0</v>
      </c>
      <c r="L99" s="11">
        <v>0</v>
      </c>
      <c r="M99" s="168">
        <v>2</v>
      </c>
      <c r="N99" s="11">
        <v>0</v>
      </c>
      <c r="O99" s="20">
        <v>0</v>
      </c>
      <c r="P99" s="9">
        <f t="shared" si="9"/>
        <v>2</v>
      </c>
      <c r="Q99" s="11">
        <v>0</v>
      </c>
      <c r="R99" s="11">
        <v>1</v>
      </c>
      <c r="S99" s="11">
        <v>1</v>
      </c>
      <c r="T99" s="11">
        <v>0</v>
      </c>
      <c r="U99" s="9">
        <f t="shared" si="10"/>
        <v>2</v>
      </c>
      <c r="V99" s="9">
        <f t="shared" si="11"/>
        <v>4</v>
      </c>
    </row>
    <row r="100" spans="1:22" ht="21.75" customHeight="1">
      <c r="A100" s="1" t="s">
        <v>55</v>
      </c>
      <c r="B100" s="11" t="s">
        <v>88</v>
      </c>
      <c r="C100" s="11">
        <v>0</v>
      </c>
      <c r="D100" s="11">
        <v>0</v>
      </c>
      <c r="E100" s="11">
        <v>0</v>
      </c>
      <c r="F100" s="9">
        <f t="shared" si="7"/>
        <v>0</v>
      </c>
      <c r="G100" s="11">
        <v>0</v>
      </c>
      <c r="H100" s="11">
        <v>0</v>
      </c>
      <c r="I100" s="11">
        <v>0</v>
      </c>
      <c r="J100" s="11">
        <v>0</v>
      </c>
      <c r="K100" s="9">
        <f t="shared" si="8"/>
        <v>0</v>
      </c>
      <c r="L100" s="11">
        <v>0</v>
      </c>
      <c r="M100" s="168">
        <v>0</v>
      </c>
      <c r="N100" s="11">
        <v>5</v>
      </c>
      <c r="O100" s="20">
        <v>6</v>
      </c>
      <c r="P100" s="9">
        <f t="shared" si="9"/>
        <v>11</v>
      </c>
      <c r="Q100" s="11">
        <v>0</v>
      </c>
      <c r="R100" s="11">
        <v>0</v>
      </c>
      <c r="S100" s="11">
        <v>0</v>
      </c>
      <c r="T100" s="11">
        <v>0</v>
      </c>
      <c r="U100" s="9">
        <f t="shared" si="10"/>
        <v>0</v>
      </c>
      <c r="V100" s="9">
        <f t="shared" si="11"/>
        <v>11</v>
      </c>
    </row>
    <row r="101" spans="1:22" ht="21.75" customHeight="1">
      <c r="A101" s="83" t="s">
        <v>56</v>
      </c>
      <c r="B101" s="84" t="s">
        <v>15</v>
      </c>
      <c r="C101" s="84">
        <v>0</v>
      </c>
      <c r="D101" s="84">
        <v>0</v>
      </c>
      <c r="E101" s="84">
        <v>0</v>
      </c>
      <c r="F101" s="97">
        <f t="shared" si="7"/>
        <v>0</v>
      </c>
      <c r="G101" s="84">
        <v>0</v>
      </c>
      <c r="H101" s="84">
        <v>0</v>
      </c>
      <c r="I101" s="84">
        <v>0</v>
      </c>
      <c r="J101" s="84">
        <v>0</v>
      </c>
      <c r="K101" s="97">
        <f t="shared" si="8"/>
        <v>0</v>
      </c>
      <c r="L101" s="84">
        <v>0</v>
      </c>
      <c r="M101" s="169">
        <v>2</v>
      </c>
      <c r="N101" s="84">
        <v>3</v>
      </c>
      <c r="O101" s="92">
        <v>0</v>
      </c>
      <c r="P101" s="97">
        <f t="shared" si="9"/>
        <v>5</v>
      </c>
      <c r="Q101" s="84">
        <v>0</v>
      </c>
      <c r="R101" s="84">
        <v>1</v>
      </c>
      <c r="S101" s="84">
        <v>0</v>
      </c>
      <c r="T101" s="84">
        <v>0</v>
      </c>
      <c r="U101" s="97">
        <f t="shared" si="10"/>
        <v>1</v>
      </c>
      <c r="V101" s="97">
        <f t="shared" si="11"/>
        <v>6</v>
      </c>
    </row>
    <row r="102" spans="1:22" ht="21.75" customHeight="1">
      <c r="A102" s="1" t="s">
        <v>57</v>
      </c>
      <c r="B102" s="11" t="s">
        <v>37</v>
      </c>
      <c r="C102" s="11">
        <v>0</v>
      </c>
      <c r="D102" s="11">
        <v>0</v>
      </c>
      <c r="E102" s="11">
        <v>0</v>
      </c>
      <c r="F102" s="148">
        <f>SUM(C102:E102)</f>
        <v>0</v>
      </c>
      <c r="G102" s="11">
        <v>0</v>
      </c>
      <c r="H102" s="11">
        <v>0</v>
      </c>
      <c r="I102" s="11">
        <v>0</v>
      </c>
      <c r="J102" s="11">
        <v>0</v>
      </c>
      <c r="K102" s="148">
        <f>SUM(G102:J102)</f>
        <v>0</v>
      </c>
      <c r="L102" s="11">
        <v>0</v>
      </c>
      <c r="M102" s="168">
        <v>3</v>
      </c>
      <c r="N102" s="11">
        <v>3</v>
      </c>
      <c r="O102" s="20">
        <v>0</v>
      </c>
      <c r="P102" s="148">
        <f>SUM(L102:O102)</f>
        <v>6</v>
      </c>
      <c r="Q102" s="11">
        <v>0</v>
      </c>
      <c r="R102" s="11">
        <v>1</v>
      </c>
      <c r="S102" s="11">
        <v>0</v>
      </c>
      <c r="T102" s="11">
        <v>0</v>
      </c>
      <c r="U102" s="148">
        <f>SUM(Q102:T102)</f>
        <v>1</v>
      </c>
      <c r="V102" s="148">
        <f>SUM(K102,P102,U102)</f>
        <v>7</v>
      </c>
    </row>
    <row r="103" spans="1:23" s="42" customFormat="1" ht="21.75" customHeight="1">
      <c r="A103" s="73" t="s">
        <v>59</v>
      </c>
      <c r="B103" s="18" t="s">
        <v>17</v>
      </c>
      <c r="C103" s="18">
        <v>0</v>
      </c>
      <c r="D103" s="18">
        <v>0</v>
      </c>
      <c r="E103" s="18">
        <v>0</v>
      </c>
      <c r="F103" s="17">
        <f>SUM(C103:E103)</f>
        <v>0</v>
      </c>
      <c r="G103" s="18">
        <v>0</v>
      </c>
      <c r="H103" s="18">
        <v>0</v>
      </c>
      <c r="I103" s="18">
        <v>0</v>
      </c>
      <c r="J103" s="18">
        <v>0</v>
      </c>
      <c r="K103" s="17">
        <f>SUM(G103:J103)</f>
        <v>0</v>
      </c>
      <c r="L103" s="18">
        <v>0</v>
      </c>
      <c r="M103" s="172">
        <v>5</v>
      </c>
      <c r="N103" s="18">
        <v>0</v>
      </c>
      <c r="O103" s="21">
        <v>0</v>
      </c>
      <c r="P103" s="17">
        <f>SUM(L103:O103)</f>
        <v>5</v>
      </c>
      <c r="Q103" s="18">
        <v>0</v>
      </c>
      <c r="R103" s="18">
        <v>1</v>
      </c>
      <c r="S103" s="18">
        <v>0</v>
      </c>
      <c r="T103" s="18">
        <v>0</v>
      </c>
      <c r="U103" s="17">
        <f>SUM(Q103:T103)</f>
        <v>1</v>
      </c>
      <c r="V103" s="17">
        <f>SUM(K103,P103,U103)</f>
        <v>6</v>
      </c>
      <c r="W103" s="14"/>
    </row>
    <row r="104" spans="1:23" s="42" customFormat="1" ht="21.75" customHeight="1">
      <c r="A104" s="41"/>
      <c r="B104" s="14"/>
      <c r="C104" s="14"/>
      <c r="D104" s="14"/>
      <c r="E104" s="14"/>
      <c r="F104" s="13"/>
      <c r="G104" s="14"/>
      <c r="H104" s="14"/>
      <c r="I104" s="14"/>
      <c r="J104" s="14"/>
      <c r="K104" s="13"/>
      <c r="L104" s="93" t="s">
        <v>264</v>
      </c>
      <c r="M104" s="176"/>
      <c r="N104" s="93"/>
      <c r="O104" s="126"/>
      <c r="P104" s="97"/>
      <c r="Q104" s="126"/>
      <c r="R104" s="126"/>
      <c r="S104" s="126"/>
      <c r="T104" s="127"/>
      <c r="U104" s="357"/>
      <c r="V104" s="13"/>
      <c r="W104" s="14"/>
    </row>
    <row r="105" spans="1:22" ht="21.75" customHeight="1">
      <c r="A105" s="136" t="s">
        <v>60</v>
      </c>
      <c r="B105" s="137" t="s">
        <v>187</v>
      </c>
      <c r="C105" s="137">
        <v>0</v>
      </c>
      <c r="D105" s="137">
        <v>0</v>
      </c>
      <c r="E105" s="137">
        <v>0</v>
      </c>
      <c r="F105" s="137">
        <v>0</v>
      </c>
      <c r="G105" s="137">
        <v>0</v>
      </c>
      <c r="H105" s="137">
        <v>0</v>
      </c>
      <c r="I105" s="137">
        <v>0</v>
      </c>
      <c r="J105" s="137">
        <v>0</v>
      </c>
      <c r="K105" s="137">
        <v>0</v>
      </c>
      <c r="L105" s="137">
        <v>0</v>
      </c>
      <c r="M105" s="171">
        <v>0</v>
      </c>
      <c r="N105" s="137">
        <v>0</v>
      </c>
      <c r="O105" s="137">
        <v>0</v>
      </c>
      <c r="P105" s="138">
        <f t="shared" si="9"/>
        <v>0</v>
      </c>
      <c r="Q105" s="137">
        <v>0</v>
      </c>
      <c r="R105" s="137">
        <v>2</v>
      </c>
      <c r="S105" s="137">
        <v>0</v>
      </c>
      <c r="T105" s="137">
        <v>0</v>
      </c>
      <c r="U105" s="138">
        <f>SUM(Q105:T105)</f>
        <v>2</v>
      </c>
      <c r="V105" s="138">
        <f t="shared" si="11"/>
        <v>2</v>
      </c>
    </row>
    <row r="106" spans="1:22" ht="21.75" customHeight="1">
      <c r="A106" s="36" t="s">
        <v>61</v>
      </c>
      <c r="B106" s="10" t="s">
        <v>18</v>
      </c>
      <c r="C106" s="10">
        <v>0</v>
      </c>
      <c r="D106" s="10">
        <v>1</v>
      </c>
      <c r="E106" s="10">
        <v>0</v>
      </c>
      <c r="F106" s="9">
        <f t="shared" si="7"/>
        <v>1</v>
      </c>
      <c r="G106" s="10">
        <v>1</v>
      </c>
      <c r="H106" s="10">
        <v>0</v>
      </c>
      <c r="I106" s="10">
        <v>0</v>
      </c>
      <c r="J106" s="10">
        <v>0</v>
      </c>
      <c r="K106" s="9">
        <f t="shared" si="8"/>
        <v>1</v>
      </c>
      <c r="L106" s="10">
        <v>0</v>
      </c>
      <c r="M106" s="167">
        <v>3</v>
      </c>
      <c r="N106" s="10">
        <v>2</v>
      </c>
      <c r="O106" s="22">
        <v>0</v>
      </c>
      <c r="P106" s="9">
        <f t="shared" si="9"/>
        <v>5</v>
      </c>
      <c r="Q106" s="10">
        <v>0</v>
      </c>
      <c r="R106" s="10">
        <v>2</v>
      </c>
      <c r="S106" s="10">
        <v>0</v>
      </c>
      <c r="T106" s="10">
        <v>0</v>
      </c>
      <c r="U106" s="9">
        <f t="shared" si="10"/>
        <v>2</v>
      </c>
      <c r="V106" s="148">
        <f t="shared" si="11"/>
        <v>8</v>
      </c>
    </row>
    <row r="107" spans="1:22" ht="21.75" customHeight="1">
      <c r="A107" s="1" t="s">
        <v>62</v>
      </c>
      <c r="B107" s="11" t="s">
        <v>19</v>
      </c>
      <c r="C107" s="11">
        <v>0</v>
      </c>
      <c r="D107" s="11">
        <v>0</v>
      </c>
      <c r="E107" s="11">
        <v>0</v>
      </c>
      <c r="F107" s="9">
        <f t="shared" si="7"/>
        <v>0</v>
      </c>
      <c r="G107" s="11">
        <v>0</v>
      </c>
      <c r="H107" s="11">
        <v>0</v>
      </c>
      <c r="I107" s="11">
        <v>0</v>
      </c>
      <c r="J107" s="11">
        <v>0</v>
      </c>
      <c r="K107" s="9">
        <f t="shared" si="8"/>
        <v>0</v>
      </c>
      <c r="L107" s="11">
        <v>0</v>
      </c>
      <c r="M107" s="168">
        <v>2</v>
      </c>
      <c r="N107" s="11">
        <v>6</v>
      </c>
      <c r="O107" s="20">
        <v>0</v>
      </c>
      <c r="P107" s="9">
        <f t="shared" si="9"/>
        <v>8</v>
      </c>
      <c r="Q107" s="11">
        <v>0</v>
      </c>
      <c r="R107" s="11">
        <v>0</v>
      </c>
      <c r="S107" s="11">
        <v>0</v>
      </c>
      <c r="T107" s="11">
        <v>0</v>
      </c>
      <c r="U107" s="9">
        <f t="shared" si="10"/>
        <v>0</v>
      </c>
      <c r="V107" s="9">
        <f t="shared" si="11"/>
        <v>8</v>
      </c>
    </row>
    <row r="108" spans="1:22" ht="21.75" customHeight="1">
      <c r="A108" s="1" t="s">
        <v>95</v>
      </c>
      <c r="B108" s="11" t="s">
        <v>117</v>
      </c>
      <c r="C108" s="11">
        <v>0</v>
      </c>
      <c r="D108" s="11">
        <v>0</v>
      </c>
      <c r="E108" s="11">
        <v>0</v>
      </c>
      <c r="F108" s="9">
        <f t="shared" si="7"/>
        <v>0</v>
      </c>
      <c r="G108" s="11">
        <v>0</v>
      </c>
      <c r="H108" s="11">
        <v>0</v>
      </c>
      <c r="I108" s="11">
        <v>0</v>
      </c>
      <c r="J108" s="11">
        <v>0</v>
      </c>
      <c r="K108" s="9">
        <f t="shared" si="8"/>
        <v>0</v>
      </c>
      <c r="L108" s="11">
        <v>0</v>
      </c>
      <c r="M108" s="168">
        <v>0</v>
      </c>
      <c r="N108" s="11">
        <v>0</v>
      </c>
      <c r="O108" s="11">
        <v>0</v>
      </c>
      <c r="P108" s="9">
        <f t="shared" si="9"/>
        <v>0</v>
      </c>
      <c r="Q108" s="11">
        <v>0</v>
      </c>
      <c r="R108" s="11">
        <v>1</v>
      </c>
      <c r="S108" s="11">
        <v>0</v>
      </c>
      <c r="T108" s="11">
        <v>0</v>
      </c>
      <c r="U108" s="9">
        <f t="shared" si="10"/>
        <v>1</v>
      </c>
      <c r="V108" s="9">
        <f t="shared" si="11"/>
        <v>1</v>
      </c>
    </row>
    <row r="109" spans="1:23" s="40" customFormat="1" ht="21.75" customHeight="1">
      <c r="A109" s="1" t="s">
        <v>65</v>
      </c>
      <c r="B109" s="11" t="s">
        <v>42</v>
      </c>
      <c r="C109" s="11">
        <v>2</v>
      </c>
      <c r="D109" s="11">
        <v>7</v>
      </c>
      <c r="E109" s="11">
        <v>2</v>
      </c>
      <c r="F109" s="9">
        <f t="shared" si="7"/>
        <v>11</v>
      </c>
      <c r="G109" s="11">
        <v>10</v>
      </c>
      <c r="H109" s="11">
        <v>1</v>
      </c>
      <c r="I109" s="11">
        <v>0</v>
      </c>
      <c r="J109" s="11">
        <v>0</v>
      </c>
      <c r="K109" s="9">
        <f t="shared" si="8"/>
        <v>11</v>
      </c>
      <c r="L109" s="11">
        <v>0</v>
      </c>
      <c r="M109" s="168">
        <v>0</v>
      </c>
      <c r="N109" s="11">
        <v>1</v>
      </c>
      <c r="O109" s="20">
        <v>0</v>
      </c>
      <c r="P109" s="9">
        <f t="shared" si="9"/>
        <v>1</v>
      </c>
      <c r="Q109" s="11">
        <v>0</v>
      </c>
      <c r="R109" s="11">
        <v>0</v>
      </c>
      <c r="S109" s="11">
        <v>0</v>
      </c>
      <c r="T109" s="11">
        <v>0</v>
      </c>
      <c r="U109" s="9">
        <f t="shared" si="10"/>
        <v>0</v>
      </c>
      <c r="V109" s="9">
        <f t="shared" si="11"/>
        <v>12</v>
      </c>
      <c r="W109" s="39"/>
    </row>
    <row r="110" spans="1:23" s="40" customFormat="1" ht="21.75" customHeight="1">
      <c r="A110" s="1" t="s">
        <v>194</v>
      </c>
      <c r="B110" s="11" t="s">
        <v>148</v>
      </c>
      <c r="C110" s="11">
        <v>0</v>
      </c>
      <c r="D110" s="11">
        <v>0</v>
      </c>
      <c r="E110" s="11">
        <v>0</v>
      </c>
      <c r="F110" s="9">
        <v>0</v>
      </c>
      <c r="G110" s="11">
        <v>0</v>
      </c>
      <c r="H110" s="11">
        <v>0</v>
      </c>
      <c r="I110" s="11">
        <v>0</v>
      </c>
      <c r="J110" s="11">
        <v>0</v>
      </c>
      <c r="K110" s="9">
        <f aca="true" t="shared" si="12" ref="K110:K115">SUM(G110:J110)</f>
        <v>0</v>
      </c>
      <c r="L110" s="11">
        <v>0</v>
      </c>
      <c r="M110" s="168">
        <v>0</v>
      </c>
      <c r="N110" s="11">
        <v>1</v>
      </c>
      <c r="O110" s="20">
        <v>0</v>
      </c>
      <c r="P110" s="9">
        <f aca="true" t="shared" si="13" ref="P110:P115">SUM(L110:O110)</f>
        <v>1</v>
      </c>
      <c r="Q110" s="11">
        <v>0</v>
      </c>
      <c r="R110" s="11">
        <v>1</v>
      </c>
      <c r="S110" s="11">
        <v>0</v>
      </c>
      <c r="T110" s="11">
        <v>0</v>
      </c>
      <c r="U110" s="9">
        <f aca="true" t="shared" si="14" ref="U110:U115">SUM(Q110:T110)</f>
        <v>1</v>
      </c>
      <c r="V110" s="9">
        <f aca="true" t="shared" si="15" ref="V110:V115">SUM(K110,P110,U110)</f>
        <v>2</v>
      </c>
      <c r="W110" s="39"/>
    </row>
    <row r="111" spans="1:22" ht="21.75" customHeight="1">
      <c r="A111" s="1"/>
      <c r="B111" s="11" t="s">
        <v>103</v>
      </c>
      <c r="C111" s="11">
        <v>0</v>
      </c>
      <c r="D111" s="11">
        <v>4</v>
      </c>
      <c r="E111" s="11">
        <v>1</v>
      </c>
      <c r="F111" s="9">
        <f>SUM(C111:E111)</f>
        <v>5</v>
      </c>
      <c r="G111" s="11">
        <v>4</v>
      </c>
      <c r="H111" s="11">
        <v>1</v>
      </c>
      <c r="I111" s="11">
        <v>0</v>
      </c>
      <c r="J111" s="11">
        <v>0</v>
      </c>
      <c r="K111" s="9">
        <f t="shared" si="12"/>
        <v>5</v>
      </c>
      <c r="L111" s="11">
        <v>0</v>
      </c>
      <c r="M111" s="168">
        <v>0</v>
      </c>
      <c r="N111" s="11">
        <v>0</v>
      </c>
      <c r="O111" s="20">
        <v>0</v>
      </c>
      <c r="P111" s="9">
        <f t="shared" si="13"/>
        <v>0</v>
      </c>
      <c r="Q111" s="11">
        <v>0</v>
      </c>
      <c r="R111" s="11">
        <v>0</v>
      </c>
      <c r="S111" s="11">
        <v>0</v>
      </c>
      <c r="T111" s="11">
        <v>0</v>
      </c>
      <c r="U111" s="9">
        <f t="shared" si="14"/>
        <v>0</v>
      </c>
      <c r="V111" s="9">
        <f t="shared" si="15"/>
        <v>5</v>
      </c>
    </row>
    <row r="112" spans="1:22" ht="21.75" customHeight="1">
      <c r="A112" s="1"/>
      <c r="B112" s="11" t="s">
        <v>104</v>
      </c>
      <c r="C112" s="11">
        <v>1</v>
      </c>
      <c r="D112" s="11">
        <v>3</v>
      </c>
      <c r="E112" s="11">
        <v>1</v>
      </c>
      <c r="F112" s="9">
        <f>SUM(C112:E112)</f>
        <v>5</v>
      </c>
      <c r="G112" s="11">
        <v>5</v>
      </c>
      <c r="H112" s="11">
        <v>0</v>
      </c>
      <c r="I112" s="11">
        <v>0</v>
      </c>
      <c r="J112" s="11">
        <v>0</v>
      </c>
      <c r="K112" s="9">
        <f t="shared" si="12"/>
        <v>5</v>
      </c>
      <c r="L112" s="11">
        <v>0</v>
      </c>
      <c r="M112" s="168">
        <v>2</v>
      </c>
      <c r="N112" s="11">
        <v>0</v>
      </c>
      <c r="O112" s="20">
        <v>0</v>
      </c>
      <c r="P112" s="9">
        <f t="shared" si="13"/>
        <v>2</v>
      </c>
      <c r="Q112" s="11">
        <v>0</v>
      </c>
      <c r="R112" s="11">
        <v>1</v>
      </c>
      <c r="S112" s="11">
        <v>0</v>
      </c>
      <c r="T112" s="11">
        <v>0</v>
      </c>
      <c r="U112" s="9">
        <f t="shared" si="14"/>
        <v>1</v>
      </c>
      <c r="V112" s="9">
        <f t="shared" si="15"/>
        <v>8</v>
      </c>
    </row>
    <row r="113" spans="1:22" ht="21.75" customHeight="1">
      <c r="A113" s="1"/>
      <c r="B113" s="11" t="s">
        <v>122</v>
      </c>
      <c r="C113" s="11">
        <v>0</v>
      </c>
      <c r="D113" s="11">
        <v>0</v>
      </c>
      <c r="E113" s="11">
        <v>0</v>
      </c>
      <c r="F113" s="9">
        <f>SUM(C113:E113)</f>
        <v>0</v>
      </c>
      <c r="G113" s="11">
        <v>0</v>
      </c>
      <c r="H113" s="11">
        <v>0</v>
      </c>
      <c r="I113" s="11">
        <v>0</v>
      </c>
      <c r="J113" s="11">
        <v>0</v>
      </c>
      <c r="K113" s="9">
        <f t="shared" si="12"/>
        <v>0</v>
      </c>
      <c r="L113" s="11">
        <v>0</v>
      </c>
      <c r="M113" s="168">
        <v>1</v>
      </c>
      <c r="N113" s="11">
        <v>0</v>
      </c>
      <c r="O113" s="20">
        <v>0</v>
      </c>
      <c r="P113" s="9">
        <f t="shared" si="13"/>
        <v>1</v>
      </c>
      <c r="Q113" s="11">
        <v>0</v>
      </c>
      <c r="R113" s="11">
        <v>0</v>
      </c>
      <c r="S113" s="11">
        <v>0</v>
      </c>
      <c r="T113" s="11">
        <v>0</v>
      </c>
      <c r="U113" s="9">
        <f t="shared" si="14"/>
        <v>0</v>
      </c>
      <c r="V113" s="9">
        <f t="shared" si="15"/>
        <v>1</v>
      </c>
    </row>
    <row r="114" spans="1:22" ht="21.75" customHeight="1">
      <c r="A114" s="1"/>
      <c r="B114" s="11" t="s">
        <v>108</v>
      </c>
      <c r="C114" s="11">
        <v>0</v>
      </c>
      <c r="D114" s="11">
        <v>0</v>
      </c>
      <c r="E114" s="11">
        <v>0</v>
      </c>
      <c r="F114" s="9">
        <f>SUM(C114:E114)</f>
        <v>0</v>
      </c>
      <c r="G114" s="11">
        <v>0</v>
      </c>
      <c r="H114" s="11">
        <v>0</v>
      </c>
      <c r="I114" s="11">
        <v>0</v>
      </c>
      <c r="J114" s="11">
        <v>0</v>
      </c>
      <c r="K114" s="9">
        <f t="shared" si="12"/>
        <v>0</v>
      </c>
      <c r="L114" s="11">
        <v>0</v>
      </c>
      <c r="M114" s="168">
        <v>1</v>
      </c>
      <c r="N114" s="11">
        <v>0</v>
      </c>
      <c r="O114" s="20">
        <v>0</v>
      </c>
      <c r="P114" s="9">
        <f t="shared" si="13"/>
        <v>1</v>
      </c>
      <c r="Q114" s="11">
        <v>0</v>
      </c>
      <c r="R114" s="11">
        <v>2</v>
      </c>
      <c r="S114" s="11">
        <v>0</v>
      </c>
      <c r="T114" s="11">
        <v>0</v>
      </c>
      <c r="U114" s="9">
        <f t="shared" si="14"/>
        <v>2</v>
      </c>
      <c r="V114" s="9">
        <f t="shared" si="15"/>
        <v>3</v>
      </c>
    </row>
    <row r="115" spans="1:22" ht="21.75" customHeight="1">
      <c r="A115" s="1"/>
      <c r="B115" s="11" t="s">
        <v>262</v>
      </c>
      <c r="C115" s="11">
        <v>0</v>
      </c>
      <c r="D115" s="11">
        <v>0</v>
      </c>
      <c r="E115" s="11">
        <v>0</v>
      </c>
      <c r="F115" s="9">
        <f>SUM(C115:E115)</f>
        <v>0</v>
      </c>
      <c r="G115" s="11">
        <v>0</v>
      </c>
      <c r="H115" s="11">
        <v>0</v>
      </c>
      <c r="I115" s="11">
        <v>0</v>
      </c>
      <c r="J115" s="11">
        <v>0</v>
      </c>
      <c r="K115" s="9">
        <f t="shared" si="12"/>
        <v>0</v>
      </c>
      <c r="L115" s="11">
        <v>0</v>
      </c>
      <c r="M115" s="168">
        <v>0</v>
      </c>
      <c r="N115" s="11">
        <v>0</v>
      </c>
      <c r="O115" s="20">
        <v>0</v>
      </c>
      <c r="P115" s="9">
        <f t="shared" si="13"/>
        <v>0</v>
      </c>
      <c r="Q115" s="11">
        <v>0</v>
      </c>
      <c r="R115" s="11">
        <v>1</v>
      </c>
      <c r="S115" s="11">
        <v>0</v>
      </c>
      <c r="T115" s="11">
        <v>0</v>
      </c>
      <c r="U115" s="9">
        <f t="shared" si="14"/>
        <v>1</v>
      </c>
      <c r="V115" s="9">
        <f t="shared" si="15"/>
        <v>1</v>
      </c>
    </row>
    <row r="116" spans="1:22" ht="21.75" customHeight="1">
      <c r="A116" s="36" t="s">
        <v>66</v>
      </c>
      <c r="B116" s="10" t="s">
        <v>204</v>
      </c>
      <c r="C116" s="10">
        <v>0</v>
      </c>
      <c r="D116" s="10">
        <v>0</v>
      </c>
      <c r="E116" s="10">
        <v>0</v>
      </c>
      <c r="F116" s="9">
        <f t="shared" si="7"/>
        <v>0</v>
      </c>
      <c r="G116" s="10">
        <v>0</v>
      </c>
      <c r="H116" s="10">
        <v>0</v>
      </c>
      <c r="I116" s="10">
        <v>0</v>
      </c>
      <c r="J116" s="10">
        <v>0</v>
      </c>
      <c r="K116" s="9">
        <f t="shared" si="8"/>
        <v>0</v>
      </c>
      <c r="L116" s="10">
        <v>0</v>
      </c>
      <c r="M116" s="167">
        <v>3</v>
      </c>
      <c r="N116" s="10">
        <v>1</v>
      </c>
      <c r="O116" s="22">
        <v>0</v>
      </c>
      <c r="P116" s="9">
        <f t="shared" si="9"/>
        <v>4</v>
      </c>
      <c r="Q116" s="10">
        <v>0</v>
      </c>
      <c r="R116" s="10">
        <v>4</v>
      </c>
      <c r="S116" s="10">
        <v>0</v>
      </c>
      <c r="T116" s="10">
        <v>0</v>
      </c>
      <c r="U116" s="9">
        <f t="shared" si="10"/>
        <v>4</v>
      </c>
      <c r="V116" s="9">
        <f t="shared" si="11"/>
        <v>8</v>
      </c>
    </row>
    <row r="117" spans="1:22" ht="21.75" customHeight="1">
      <c r="A117" s="1" t="s">
        <v>67</v>
      </c>
      <c r="B117" s="11" t="s">
        <v>154</v>
      </c>
      <c r="C117" s="11">
        <v>1</v>
      </c>
      <c r="D117" s="11">
        <v>15</v>
      </c>
      <c r="E117" s="11">
        <v>1</v>
      </c>
      <c r="F117" s="9">
        <f t="shared" si="7"/>
        <v>17</v>
      </c>
      <c r="G117" s="11">
        <v>16</v>
      </c>
      <c r="H117" s="11">
        <v>1</v>
      </c>
      <c r="I117" s="11">
        <v>0</v>
      </c>
      <c r="J117" s="11">
        <v>0</v>
      </c>
      <c r="K117" s="9">
        <f t="shared" si="8"/>
        <v>17</v>
      </c>
      <c r="L117" s="11">
        <v>0</v>
      </c>
      <c r="M117" s="168">
        <v>1</v>
      </c>
      <c r="N117" s="11">
        <v>0</v>
      </c>
      <c r="O117" s="20">
        <v>0</v>
      </c>
      <c r="P117" s="9">
        <f t="shared" si="9"/>
        <v>1</v>
      </c>
      <c r="Q117" s="11">
        <v>1</v>
      </c>
      <c r="R117" s="11">
        <v>0</v>
      </c>
      <c r="S117" s="11">
        <v>0</v>
      </c>
      <c r="T117" s="11">
        <v>0</v>
      </c>
      <c r="U117" s="9">
        <f t="shared" si="10"/>
        <v>1</v>
      </c>
      <c r="V117" s="9">
        <f t="shared" si="11"/>
        <v>19</v>
      </c>
    </row>
    <row r="118" spans="1:22" ht="21.75" customHeight="1">
      <c r="A118" s="1" t="s">
        <v>97</v>
      </c>
      <c r="B118" s="11" t="s">
        <v>210</v>
      </c>
      <c r="C118" s="11">
        <v>0</v>
      </c>
      <c r="D118" s="11">
        <v>7</v>
      </c>
      <c r="E118" s="11">
        <v>3</v>
      </c>
      <c r="F118" s="9">
        <f t="shared" si="7"/>
        <v>10</v>
      </c>
      <c r="G118" s="11">
        <v>9</v>
      </c>
      <c r="H118" s="11">
        <v>1</v>
      </c>
      <c r="I118" s="11">
        <v>0</v>
      </c>
      <c r="J118" s="11">
        <v>0</v>
      </c>
      <c r="K118" s="9">
        <f t="shared" si="8"/>
        <v>10</v>
      </c>
      <c r="L118" s="11">
        <v>0</v>
      </c>
      <c r="M118" s="168">
        <v>0</v>
      </c>
      <c r="N118" s="11">
        <v>0</v>
      </c>
      <c r="O118" s="20">
        <v>0</v>
      </c>
      <c r="P118" s="9">
        <f t="shared" si="9"/>
        <v>0</v>
      </c>
      <c r="Q118" s="11">
        <v>0</v>
      </c>
      <c r="R118" s="11">
        <v>0</v>
      </c>
      <c r="S118" s="11">
        <v>0</v>
      </c>
      <c r="T118" s="11">
        <v>0</v>
      </c>
      <c r="U118" s="9">
        <f t="shared" si="10"/>
        <v>0</v>
      </c>
      <c r="V118" s="9">
        <f t="shared" si="11"/>
        <v>10</v>
      </c>
    </row>
    <row r="119" spans="1:22" ht="21.75" customHeight="1">
      <c r="A119" s="1" t="s">
        <v>68</v>
      </c>
      <c r="B119" s="11" t="s">
        <v>8</v>
      </c>
      <c r="C119" s="11">
        <v>1</v>
      </c>
      <c r="D119" s="11">
        <v>19</v>
      </c>
      <c r="E119" s="11">
        <v>1</v>
      </c>
      <c r="F119" s="9">
        <f t="shared" si="7"/>
        <v>21</v>
      </c>
      <c r="G119" s="11">
        <v>21</v>
      </c>
      <c r="H119" s="11">
        <v>0</v>
      </c>
      <c r="I119" s="11">
        <v>0</v>
      </c>
      <c r="J119" s="11">
        <v>0</v>
      </c>
      <c r="K119" s="9">
        <f t="shared" si="8"/>
        <v>21</v>
      </c>
      <c r="L119" s="11">
        <v>0</v>
      </c>
      <c r="M119" s="168">
        <v>0</v>
      </c>
      <c r="N119" s="11">
        <v>0</v>
      </c>
      <c r="O119" s="20">
        <v>0</v>
      </c>
      <c r="P119" s="9">
        <f t="shared" si="9"/>
        <v>0</v>
      </c>
      <c r="Q119" s="11">
        <v>0</v>
      </c>
      <c r="R119" s="11">
        <v>0</v>
      </c>
      <c r="S119" s="11">
        <v>0</v>
      </c>
      <c r="T119" s="11">
        <v>0</v>
      </c>
      <c r="U119" s="9">
        <f t="shared" si="10"/>
        <v>0</v>
      </c>
      <c r="V119" s="9">
        <f t="shared" si="11"/>
        <v>21</v>
      </c>
    </row>
    <row r="120" spans="1:22" ht="21.75" customHeight="1">
      <c r="A120" s="1" t="s">
        <v>69</v>
      </c>
      <c r="B120" s="11" t="s">
        <v>246</v>
      </c>
      <c r="C120" s="11">
        <v>0</v>
      </c>
      <c r="D120" s="11">
        <v>2</v>
      </c>
      <c r="E120" s="11">
        <v>0</v>
      </c>
      <c r="F120" s="9">
        <f t="shared" si="7"/>
        <v>2</v>
      </c>
      <c r="G120" s="11">
        <v>2</v>
      </c>
      <c r="H120" s="11">
        <v>0</v>
      </c>
      <c r="I120" s="11">
        <v>0</v>
      </c>
      <c r="J120" s="11">
        <v>0</v>
      </c>
      <c r="K120" s="9">
        <f t="shared" si="8"/>
        <v>2</v>
      </c>
      <c r="L120" s="11">
        <v>0</v>
      </c>
      <c r="M120" s="168">
        <v>0</v>
      </c>
      <c r="N120" s="11">
        <v>0</v>
      </c>
      <c r="O120" s="20">
        <v>0</v>
      </c>
      <c r="P120" s="9">
        <f t="shared" si="9"/>
        <v>0</v>
      </c>
      <c r="Q120" s="11">
        <v>0</v>
      </c>
      <c r="R120" s="11">
        <v>0</v>
      </c>
      <c r="S120" s="11">
        <v>0</v>
      </c>
      <c r="T120" s="11">
        <v>0</v>
      </c>
      <c r="U120" s="9">
        <f t="shared" si="10"/>
        <v>0</v>
      </c>
      <c r="V120" s="9">
        <f t="shared" si="11"/>
        <v>2</v>
      </c>
    </row>
    <row r="121" spans="1:22" ht="21.75" customHeight="1">
      <c r="A121" s="1"/>
      <c r="B121" s="11" t="s">
        <v>247</v>
      </c>
      <c r="C121" s="11">
        <v>0</v>
      </c>
      <c r="D121" s="11">
        <v>0</v>
      </c>
      <c r="E121" s="11">
        <v>0</v>
      </c>
      <c r="F121" s="9">
        <f>SUM(C121:E121)</f>
        <v>0</v>
      </c>
      <c r="G121" s="11">
        <v>0</v>
      </c>
      <c r="H121" s="11">
        <v>0</v>
      </c>
      <c r="I121" s="11">
        <v>0</v>
      </c>
      <c r="J121" s="11">
        <v>0</v>
      </c>
      <c r="K121" s="9">
        <f>SUM(G121:J121)</f>
        <v>0</v>
      </c>
      <c r="L121" s="11">
        <v>0</v>
      </c>
      <c r="M121" s="168">
        <v>0</v>
      </c>
      <c r="N121" s="11">
        <v>0</v>
      </c>
      <c r="O121" s="20">
        <v>0</v>
      </c>
      <c r="P121" s="9">
        <f>SUM(L121:O121)</f>
        <v>0</v>
      </c>
      <c r="Q121" s="11">
        <v>0</v>
      </c>
      <c r="R121" s="11">
        <v>0</v>
      </c>
      <c r="S121" s="11">
        <v>0</v>
      </c>
      <c r="T121" s="11">
        <v>0</v>
      </c>
      <c r="U121" s="9">
        <f>SUM(Q121:T121)</f>
        <v>0</v>
      </c>
      <c r="V121" s="9">
        <f>SUM(K121,P121,U121)</f>
        <v>0</v>
      </c>
    </row>
    <row r="122" spans="1:22" ht="21.75" customHeight="1">
      <c r="A122" s="1"/>
      <c r="B122" s="11" t="s">
        <v>242</v>
      </c>
      <c r="C122" s="11">
        <v>0</v>
      </c>
      <c r="D122" s="11">
        <v>2</v>
      </c>
      <c r="E122" s="11">
        <v>0</v>
      </c>
      <c r="F122" s="9">
        <f t="shared" si="7"/>
        <v>2</v>
      </c>
      <c r="G122" s="11">
        <v>2</v>
      </c>
      <c r="H122" s="11">
        <v>0</v>
      </c>
      <c r="I122" s="11">
        <v>0</v>
      </c>
      <c r="J122" s="11">
        <v>0</v>
      </c>
      <c r="K122" s="9">
        <f t="shared" si="8"/>
        <v>2</v>
      </c>
      <c r="L122" s="11">
        <v>0</v>
      </c>
      <c r="M122" s="168">
        <v>0</v>
      </c>
      <c r="N122" s="11">
        <v>0</v>
      </c>
      <c r="O122" s="11">
        <v>0</v>
      </c>
      <c r="P122" s="9">
        <f t="shared" si="9"/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9">
        <f t="shared" si="11"/>
        <v>2</v>
      </c>
    </row>
    <row r="123" spans="1:22" ht="21.75" customHeight="1">
      <c r="A123" s="1" t="s">
        <v>70</v>
      </c>
      <c r="B123" s="11" t="s">
        <v>248</v>
      </c>
      <c r="C123" s="11">
        <v>5</v>
      </c>
      <c r="D123" s="11">
        <v>2</v>
      </c>
      <c r="E123" s="11">
        <v>0</v>
      </c>
      <c r="F123" s="9">
        <f t="shared" si="7"/>
        <v>7</v>
      </c>
      <c r="G123" s="11">
        <v>7</v>
      </c>
      <c r="H123" s="11">
        <v>0</v>
      </c>
      <c r="I123" s="11">
        <v>0</v>
      </c>
      <c r="J123" s="11">
        <v>0</v>
      </c>
      <c r="K123" s="9">
        <f t="shared" si="8"/>
        <v>7</v>
      </c>
      <c r="L123" s="11">
        <v>0</v>
      </c>
      <c r="M123" s="168">
        <v>2</v>
      </c>
      <c r="N123" s="11">
        <v>1</v>
      </c>
      <c r="O123" s="20">
        <v>0</v>
      </c>
      <c r="P123" s="9">
        <f t="shared" si="9"/>
        <v>3</v>
      </c>
      <c r="Q123" s="11">
        <v>0</v>
      </c>
      <c r="R123" s="11">
        <v>0</v>
      </c>
      <c r="S123" s="11">
        <v>0</v>
      </c>
      <c r="T123" s="11">
        <v>0</v>
      </c>
      <c r="U123" s="9">
        <f t="shared" si="10"/>
        <v>0</v>
      </c>
      <c r="V123" s="9">
        <f t="shared" si="11"/>
        <v>10</v>
      </c>
    </row>
    <row r="124" spans="1:22" ht="21.75" customHeight="1">
      <c r="A124" s="73" t="s">
        <v>71</v>
      </c>
      <c r="B124" s="18" t="s">
        <v>208</v>
      </c>
      <c r="C124" s="18">
        <v>0</v>
      </c>
      <c r="D124" s="18">
        <v>0</v>
      </c>
      <c r="E124" s="18">
        <v>0</v>
      </c>
      <c r="F124" s="17">
        <f t="shared" si="7"/>
        <v>0</v>
      </c>
      <c r="G124" s="18">
        <v>0</v>
      </c>
      <c r="H124" s="18">
        <v>0</v>
      </c>
      <c r="I124" s="18">
        <v>0</v>
      </c>
      <c r="J124" s="18">
        <v>0</v>
      </c>
      <c r="K124" s="17">
        <f t="shared" si="8"/>
        <v>0</v>
      </c>
      <c r="L124" s="18">
        <v>0</v>
      </c>
      <c r="M124" s="172">
        <v>1</v>
      </c>
      <c r="N124" s="18">
        <v>2</v>
      </c>
      <c r="O124" s="21">
        <v>0</v>
      </c>
      <c r="P124" s="17">
        <f t="shared" si="9"/>
        <v>3</v>
      </c>
      <c r="Q124" s="18">
        <v>0</v>
      </c>
      <c r="R124" s="18">
        <v>0</v>
      </c>
      <c r="S124" s="18">
        <v>0</v>
      </c>
      <c r="T124" s="18">
        <v>0</v>
      </c>
      <c r="U124" s="17">
        <f t="shared" si="10"/>
        <v>0</v>
      </c>
      <c r="V124" s="17">
        <f t="shared" si="11"/>
        <v>3</v>
      </c>
    </row>
    <row r="125" spans="1:23" s="42" customFormat="1" ht="21.75" customHeight="1">
      <c r="A125" s="41"/>
      <c r="B125" s="14"/>
      <c r="C125" s="14"/>
      <c r="D125" s="14"/>
      <c r="E125" s="14"/>
      <c r="F125" s="13"/>
      <c r="G125" s="14"/>
      <c r="H125" s="14"/>
      <c r="I125" s="14"/>
      <c r="J125" s="14"/>
      <c r="K125" s="13"/>
      <c r="L125" s="93" t="s">
        <v>261</v>
      </c>
      <c r="M125" s="176"/>
      <c r="N125" s="93"/>
      <c r="O125" s="126"/>
      <c r="P125" s="97"/>
      <c r="Q125" s="126"/>
      <c r="R125" s="126"/>
      <c r="S125" s="126"/>
      <c r="T125" s="127"/>
      <c r="U125" s="13"/>
      <c r="V125" s="13"/>
      <c r="W125" s="14"/>
    </row>
    <row r="126" spans="1:22" ht="21.75" customHeight="1">
      <c r="A126" s="136" t="s">
        <v>98</v>
      </c>
      <c r="B126" s="137" t="s">
        <v>207</v>
      </c>
      <c r="C126" s="137">
        <v>0</v>
      </c>
      <c r="D126" s="137">
        <v>0</v>
      </c>
      <c r="E126" s="137">
        <v>0</v>
      </c>
      <c r="F126" s="138">
        <f aca="true" t="shared" si="16" ref="F126:F136">SUM(C126:E126)</f>
        <v>0</v>
      </c>
      <c r="G126" s="137">
        <v>0</v>
      </c>
      <c r="H126" s="137">
        <v>0</v>
      </c>
      <c r="I126" s="137">
        <v>0</v>
      </c>
      <c r="J126" s="137">
        <v>0</v>
      </c>
      <c r="K126" s="138">
        <f aca="true" t="shared" si="17" ref="K126:K136">SUM(G126:J126)</f>
        <v>0</v>
      </c>
      <c r="L126" s="137">
        <v>0</v>
      </c>
      <c r="M126" s="171">
        <v>0</v>
      </c>
      <c r="N126" s="137">
        <v>1</v>
      </c>
      <c r="O126" s="137">
        <v>0</v>
      </c>
      <c r="P126" s="138">
        <f aca="true" t="shared" si="18" ref="P126:P136">SUM(L126:O126)</f>
        <v>1</v>
      </c>
      <c r="Q126" s="137">
        <v>0</v>
      </c>
      <c r="R126" s="137">
        <v>0</v>
      </c>
      <c r="S126" s="137">
        <v>0</v>
      </c>
      <c r="T126" s="137">
        <v>0</v>
      </c>
      <c r="U126" s="137">
        <v>0</v>
      </c>
      <c r="V126" s="138">
        <f aca="true" t="shared" si="19" ref="V126:V136">SUM(K126,P126,U126)</f>
        <v>1</v>
      </c>
    </row>
    <row r="127" spans="1:22" ht="21.75" customHeight="1">
      <c r="A127" s="36" t="s">
        <v>72</v>
      </c>
      <c r="B127" s="10" t="s">
        <v>263</v>
      </c>
      <c r="C127" s="10">
        <v>0</v>
      </c>
      <c r="D127" s="10">
        <v>0</v>
      </c>
      <c r="E127" s="10">
        <v>0</v>
      </c>
      <c r="F127" s="9">
        <f>SUM(C127:E127)</f>
        <v>0</v>
      </c>
      <c r="G127" s="10">
        <v>0</v>
      </c>
      <c r="H127" s="10">
        <v>0</v>
      </c>
      <c r="I127" s="10">
        <v>0</v>
      </c>
      <c r="J127" s="10">
        <v>0</v>
      </c>
      <c r="K127" s="9">
        <f>SUM(G127:J127)</f>
        <v>0</v>
      </c>
      <c r="L127" s="10">
        <v>0</v>
      </c>
      <c r="M127" s="167">
        <v>0</v>
      </c>
      <c r="N127" s="10">
        <v>1</v>
      </c>
      <c r="O127" s="10">
        <v>0</v>
      </c>
      <c r="P127" s="9">
        <f>SUM(L127:O127)</f>
        <v>1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9">
        <f>SUM(K127,P127,U127)</f>
        <v>1</v>
      </c>
    </row>
    <row r="128" spans="1:22" ht="21.75" customHeight="1">
      <c r="A128" s="1" t="s">
        <v>198</v>
      </c>
      <c r="B128" s="11" t="s">
        <v>199</v>
      </c>
      <c r="C128" s="11">
        <v>0</v>
      </c>
      <c r="D128" s="11">
        <v>3</v>
      </c>
      <c r="E128" s="11">
        <v>0</v>
      </c>
      <c r="F128" s="9">
        <f t="shared" si="16"/>
        <v>3</v>
      </c>
      <c r="G128" s="11">
        <v>3</v>
      </c>
      <c r="H128" s="11">
        <v>0</v>
      </c>
      <c r="I128" s="11">
        <v>0</v>
      </c>
      <c r="J128" s="11">
        <v>0</v>
      </c>
      <c r="K128" s="9">
        <f t="shared" si="17"/>
        <v>3</v>
      </c>
      <c r="L128" s="11">
        <v>0</v>
      </c>
      <c r="M128" s="168">
        <v>0</v>
      </c>
      <c r="N128" s="11">
        <v>0</v>
      </c>
      <c r="O128" s="11">
        <v>0</v>
      </c>
      <c r="P128" s="9">
        <f t="shared" si="18"/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9">
        <f t="shared" si="19"/>
        <v>3</v>
      </c>
    </row>
    <row r="129" spans="1:22" ht="21.75" customHeight="1">
      <c r="A129" s="1" t="s">
        <v>73</v>
      </c>
      <c r="B129" s="11" t="s">
        <v>119</v>
      </c>
      <c r="C129" s="11">
        <v>0</v>
      </c>
      <c r="D129" s="11">
        <v>0</v>
      </c>
      <c r="E129" s="11">
        <v>0</v>
      </c>
      <c r="F129" s="9">
        <f t="shared" si="16"/>
        <v>0</v>
      </c>
      <c r="G129" s="11">
        <v>0</v>
      </c>
      <c r="H129" s="11">
        <v>0</v>
      </c>
      <c r="I129" s="11">
        <v>0</v>
      </c>
      <c r="J129" s="11">
        <v>0</v>
      </c>
      <c r="K129" s="9">
        <f t="shared" si="17"/>
        <v>0</v>
      </c>
      <c r="L129" s="11">
        <v>0</v>
      </c>
      <c r="M129" s="168">
        <v>14</v>
      </c>
      <c r="N129" s="11">
        <v>0</v>
      </c>
      <c r="O129" s="11">
        <v>0</v>
      </c>
      <c r="P129" s="9">
        <f t="shared" si="18"/>
        <v>14</v>
      </c>
      <c r="Q129" s="11">
        <v>2</v>
      </c>
      <c r="R129" s="11">
        <v>25</v>
      </c>
      <c r="S129" s="11">
        <v>0</v>
      </c>
      <c r="T129" s="11">
        <v>0</v>
      </c>
      <c r="U129" s="9">
        <f aca="true" t="shared" si="20" ref="U129:U136">SUM(Q129:T129)</f>
        <v>27</v>
      </c>
      <c r="V129" s="9">
        <f t="shared" si="19"/>
        <v>41</v>
      </c>
    </row>
    <row r="130" spans="1:22" ht="21.75" customHeight="1">
      <c r="A130" s="1" t="s">
        <v>74</v>
      </c>
      <c r="B130" s="11" t="s">
        <v>89</v>
      </c>
      <c r="C130" s="11">
        <v>0</v>
      </c>
      <c r="D130" s="11">
        <v>28</v>
      </c>
      <c r="E130" s="11">
        <v>0</v>
      </c>
      <c r="F130" s="9">
        <f t="shared" si="16"/>
        <v>28</v>
      </c>
      <c r="G130" s="11">
        <v>28</v>
      </c>
      <c r="H130" s="11">
        <v>0</v>
      </c>
      <c r="I130" s="11">
        <v>0</v>
      </c>
      <c r="J130" s="11">
        <v>0</v>
      </c>
      <c r="K130" s="9">
        <f t="shared" si="17"/>
        <v>28</v>
      </c>
      <c r="L130" s="11">
        <v>0</v>
      </c>
      <c r="M130" s="168">
        <v>8</v>
      </c>
      <c r="N130" s="11">
        <v>0</v>
      </c>
      <c r="O130" s="11">
        <v>0</v>
      </c>
      <c r="P130" s="9">
        <f t="shared" si="18"/>
        <v>8</v>
      </c>
      <c r="Q130" s="11">
        <v>1</v>
      </c>
      <c r="R130" s="11">
        <v>1</v>
      </c>
      <c r="S130" s="11">
        <v>0</v>
      </c>
      <c r="T130" s="11">
        <v>0</v>
      </c>
      <c r="U130" s="9">
        <f t="shared" si="20"/>
        <v>2</v>
      </c>
      <c r="V130" s="9">
        <f t="shared" si="19"/>
        <v>38</v>
      </c>
    </row>
    <row r="131" spans="1:22" ht="21.75" customHeight="1">
      <c r="A131" s="1" t="s">
        <v>75</v>
      </c>
      <c r="B131" s="11" t="s">
        <v>44</v>
      </c>
      <c r="C131" s="11">
        <v>0</v>
      </c>
      <c r="D131" s="11">
        <v>45</v>
      </c>
      <c r="E131" s="11">
        <v>0</v>
      </c>
      <c r="F131" s="148">
        <f t="shared" si="16"/>
        <v>45</v>
      </c>
      <c r="G131" s="11">
        <v>45</v>
      </c>
      <c r="H131" s="11">
        <v>0</v>
      </c>
      <c r="I131" s="11">
        <v>0</v>
      </c>
      <c r="J131" s="11">
        <v>0</v>
      </c>
      <c r="K131" s="148">
        <f t="shared" si="17"/>
        <v>45</v>
      </c>
      <c r="L131" s="11">
        <v>2</v>
      </c>
      <c r="M131" s="168">
        <v>7</v>
      </c>
      <c r="N131" s="11">
        <v>0</v>
      </c>
      <c r="O131" s="20">
        <v>0</v>
      </c>
      <c r="P131" s="148">
        <f t="shared" si="18"/>
        <v>9</v>
      </c>
      <c r="Q131" s="11">
        <v>3</v>
      </c>
      <c r="R131" s="11">
        <v>4</v>
      </c>
      <c r="S131" s="11">
        <v>0</v>
      </c>
      <c r="T131" s="11">
        <v>0</v>
      </c>
      <c r="U131" s="148">
        <f t="shared" si="20"/>
        <v>7</v>
      </c>
      <c r="V131" s="148">
        <f t="shared" si="19"/>
        <v>61</v>
      </c>
    </row>
    <row r="132" spans="1:22" ht="21.75" customHeight="1">
      <c r="A132" s="36" t="s">
        <v>120</v>
      </c>
      <c r="B132" s="10" t="s">
        <v>121</v>
      </c>
      <c r="C132" s="10">
        <v>1</v>
      </c>
      <c r="D132" s="10">
        <v>35</v>
      </c>
      <c r="E132" s="10">
        <v>1</v>
      </c>
      <c r="F132" s="9">
        <f t="shared" si="16"/>
        <v>37</v>
      </c>
      <c r="G132" s="10">
        <v>37</v>
      </c>
      <c r="H132" s="10">
        <v>0</v>
      </c>
      <c r="I132" s="10">
        <v>0</v>
      </c>
      <c r="J132" s="10">
        <v>0</v>
      </c>
      <c r="K132" s="9">
        <f t="shared" si="17"/>
        <v>37</v>
      </c>
      <c r="L132" s="10">
        <v>0</v>
      </c>
      <c r="M132" s="167">
        <v>0</v>
      </c>
      <c r="N132" s="10">
        <v>0</v>
      </c>
      <c r="O132" s="22">
        <v>0</v>
      </c>
      <c r="P132" s="9">
        <f t="shared" si="18"/>
        <v>0</v>
      </c>
      <c r="Q132" s="10">
        <v>0</v>
      </c>
      <c r="R132" s="10">
        <v>1</v>
      </c>
      <c r="S132" s="10">
        <v>0</v>
      </c>
      <c r="T132" s="10">
        <v>0</v>
      </c>
      <c r="U132" s="9">
        <f t="shared" si="20"/>
        <v>1</v>
      </c>
      <c r="V132" s="9">
        <f t="shared" si="19"/>
        <v>38</v>
      </c>
    </row>
    <row r="133" spans="1:23" s="42" customFormat="1" ht="21.75" customHeight="1">
      <c r="A133" s="36" t="s">
        <v>126</v>
      </c>
      <c r="B133" s="10" t="s">
        <v>127</v>
      </c>
      <c r="C133" s="10">
        <v>0</v>
      </c>
      <c r="D133" s="10">
        <v>0</v>
      </c>
      <c r="E133" s="10">
        <v>0</v>
      </c>
      <c r="F133" s="9">
        <f t="shared" si="16"/>
        <v>0</v>
      </c>
      <c r="G133" s="10">
        <v>0</v>
      </c>
      <c r="H133" s="10">
        <v>0</v>
      </c>
      <c r="I133" s="10">
        <v>0</v>
      </c>
      <c r="J133" s="10">
        <v>0</v>
      </c>
      <c r="K133" s="9">
        <f t="shared" si="17"/>
        <v>0</v>
      </c>
      <c r="L133" s="10">
        <v>0</v>
      </c>
      <c r="M133" s="167">
        <v>6</v>
      </c>
      <c r="N133" s="10">
        <v>0</v>
      </c>
      <c r="O133" s="22">
        <v>0</v>
      </c>
      <c r="P133" s="9">
        <f t="shared" si="18"/>
        <v>6</v>
      </c>
      <c r="Q133" s="10">
        <v>4</v>
      </c>
      <c r="R133" s="10">
        <v>1</v>
      </c>
      <c r="S133" s="10">
        <v>0</v>
      </c>
      <c r="T133" s="10">
        <v>0</v>
      </c>
      <c r="U133" s="9">
        <f t="shared" si="20"/>
        <v>5</v>
      </c>
      <c r="V133" s="9">
        <f t="shared" si="19"/>
        <v>11</v>
      </c>
      <c r="W133" s="14"/>
    </row>
    <row r="134" spans="1:22" ht="21.75" customHeight="1">
      <c r="A134" s="1"/>
      <c r="B134" s="11" t="s">
        <v>114</v>
      </c>
      <c r="C134" s="11">
        <v>0</v>
      </c>
      <c r="D134" s="11">
        <v>1</v>
      </c>
      <c r="E134" s="11">
        <v>0</v>
      </c>
      <c r="F134" s="148">
        <f t="shared" si="16"/>
        <v>1</v>
      </c>
      <c r="G134" s="11">
        <v>1</v>
      </c>
      <c r="H134" s="11">
        <v>0</v>
      </c>
      <c r="I134" s="11">
        <v>0</v>
      </c>
      <c r="J134" s="11">
        <v>0</v>
      </c>
      <c r="K134" s="148">
        <f t="shared" si="17"/>
        <v>1</v>
      </c>
      <c r="L134" s="11">
        <v>0</v>
      </c>
      <c r="M134" s="168">
        <v>0</v>
      </c>
      <c r="N134" s="11">
        <v>0</v>
      </c>
      <c r="O134" s="20">
        <v>0</v>
      </c>
      <c r="P134" s="148">
        <f t="shared" si="18"/>
        <v>0</v>
      </c>
      <c r="Q134" s="11">
        <v>0</v>
      </c>
      <c r="R134" s="11">
        <v>1</v>
      </c>
      <c r="S134" s="11">
        <v>1</v>
      </c>
      <c r="T134" s="11">
        <v>0</v>
      </c>
      <c r="U134" s="148">
        <f t="shared" si="20"/>
        <v>2</v>
      </c>
      <c r="V134" s="148">
        <f t="shared" si="19"/>
        <v>3</v>
      </c>
    </row>
    <row r="135" spans="1:22" ht="21.75" customHeight="1">
      <c r="A135" s="36"/>
      <c r="B135" s="10" t="s">
        <v>249</v>
      </c>
      <c r="C135" s="10">
        <v>0</v>
      </c>
      <c r="D135" s="10">
        <v>4</v>
      </c>
      <c r="E135" s="10">
        <v>0</v>
      </c>
      <c r="F135" s="9">
        <f t="shared" si="16"/>
        <v>4</v>
      </c>
      <c r="G135" s="10">
        <v>4</v>
      </c>
      <c r="H135" s="10">
        <v>0</v>
      </c>
      <c r="I135" s="10">
        <v>0</v>
      </c>
      <c r="J135" s="10">
        <v>0</v>
      </c>
      <c r="K135" s="9">
        <f t="shared" si="17"/>
        <v>4</v>
      </c>
      <c r="L135" s="10">
        <v>0</v>
      </c>
      <c r="M135" s="167">
        <v>0</v>
      </c>
      <c r="N135" s="10">
        <v>0</v>
      </c>
      <c r="O135" s="22">
        <v>0</v>
      </c>
      <c r="P135" s="9">
        <f t="shared" si="18"/>
        <v>0</v>
      </c>
      <c r="Q135" s="10">
        <v>0</v>
      </c>
      <c r="R135" s="10">
        <v>0</v>
      </c>
      <c r="S135" s="10">
        <v>0</v>
      </c>
      <c r="T135" s="10">
        <v>0</v>
      </c>
      <c r="U135" s="9">
        <f t="shared" si="20"/>
        <v>0</v>
      </c>
      <c r="V135" s="9">
        <f t="shared" si="19"/>
        <v>4</v>
      </c>
    </row>
    <row r="136" spans="1:22" ht="21.75" customHeight="1">
      <c r="A136" s="1"/>
      <c r="B136" s="11" t="s">
        <v>152</v>
      </c>
      <c r="C136" s="11">
        <v>0</v>
      </c>
      <c r="D136" s="11">
        <v>4</v>
      </c>
      <c r="E136" s="11">
        <v>1</v>
      </c>
      <c r="F136" s="148">
        <f t="shared" si="16"/>
        <v>5</v>
      </c>
      <c r="G136" s="11">
        <v>5</v>
      </c>
      <c r="H136" s="11">
        <v>0</v>
      </c>
      <c r="I136" s="11">
        <v>0</v>
      </c>
      <c r="J136" s="11">
        <v>0</v>
      </c>
      <c r="K136" s="148">
        <f t="shared" si="17"/>
        <v>5</v>
      </c>
      <c r="L136" s="11">
        <v>0</v>
      </c>
      <c r="M136" s="168">
        <v>0</v>
      </c>
      <c r="N136" s="11">
        <v>0</v>
      </c>
      <c r="O136" s="20">
        <v>0</v>
      </c>
      <c r="P136" s="148">
        <f t="shared" si="18"/>
        <v>0</v>
      </c>
      <c r="Q136" s="11">
        <v>0</v>
      </c>
      <c r="R136" s="11">
        <v>0</v>
      </c>
      <c r="S136" s="11">
        <v>0</v>
      </c>
      <c r="T136" s="11">
        <v>0</v>
      </c>
      <c r="U136" s="148">
        <f t="shared" si="20"/>
        <v>0</v>
      </c>
      <c r="V136" s="148">
        <f t="shared" si="19"/>
        <v>5</v>
      </c>
    </row>
    <row r="137" spans="1:22" ht="21.75" customHeight="1">
      <c r="A137" s="1"/>
      <c r="B137" s="11" t="s">
        <v>250</v>
      </c>
      <c r="C137" s="11">
        <v>0</v>
      </c>
      <c r="D137" s="11">
        <v>4</v>
      </c>
      <c r="E137" s="11">
        <v>0</v>
      </c>
      <c r="F137" s="148">
        <f t="shared" si="7"/>
        <v>4</v>
      </c>
      <c r="G137" s="11">
        <v>4</v>
      </c>
      <c r="H137" s="11">
        <v>0</v>
      </c>
      <c r="I137" s="11">
        <v>0</v>
      </c>
      <c r="J137" s="11">
        <v>0</v>
      </c>
      <c r="K137" s="148">
        <f t="shared" si="8"/>
        <v>4</v>
      </c>
      <c r="L137" s="10">
        <v>0</v>
      </c>
      <c r="M137" s="167">
        <v>0</v>
      </c>
      <c r="N137" s="10">
        <v>0</v>
      </c>
      <c r="O137" s="22">
        <v>0</v>
      </c>
      <c r="P137" s="9">
        <f t="shared" si="9"/>
        <v>0</v>
      </c>
      <c r="Q137" s="10">
        <v>0</v>
      </c>
      <c r="R137" s="10">
        <v>0</v>
      </c>
      <c r="S137" s="10">
        <v>0</v>
      </c>
      <c r="T137" s="10">
        <v>0</v>
      </c>
      <c r="U137" s="9">
        <f t="shared" si="10"/>
        <v>0</v>
      </c>
      <c r="V137" s="9">
        <f t="shared" si="11"/>
        <v>4</v>
      </c>
    </row>
    <row r="138" spans="1:22" ht="21.75" customHeight="1">
      <c r="A138" s="36"/>
      <c r="B138" s="10" t="s">
        <v>142</v>
      </c>
      <c r="C138" s="10">
        <v>1</v>
      </c>
      <c r="D138" s="10">
        <v>0</v>
      </c>
      <c r="E138" s="10">
        <v>0</v>
      </c>
      <c r="F138" s="9">
        <f>SUM(C138:E138)</f>
        <v>1</v>
      </c>
      <c r="G138" s="10">
        <v>1</v>
      </c>
      <c r="H138" s="10">
        <v>0</v>
      </c>
      <c r="I138" s="10">
        <v>0</v>
      </c>
      <c r="J138" s="10">
        <v>0</v>
      </c>
      <c r="K138" s="9">
        <f>SUM(G138:J138)</f>
        <v>1</v>
      </c>
      <c r="L138" s="10">
        <v>0</v>
      </c>
      <c r="M138" s="167">
        <v>0</v>
      </c>
      <c r="N138" s="10">
        <v>0</v>
      </c>
      <c r="O138" s="22">
        <v>0</v>
      </c>
      <c r="P138" s="9">
        <f>SUM(L138:O138)</f>
        <v>0</v>
      </c>
      <c r="Q138" s="10">
        <v>0</v>
      </c>
      <c r="R138" s="10">
        <v>0</v>
      </c>
      <c r="S138" s="10">
        <v>0</v>
      </c>
      <c r="T138" s="10">
        <v>0</v>
      </c>
      <c r="U138" s="9">
        <f>SUM(Q138:T138)</f>
        <v>0</v>
      </c>
      <c r="V138" s="9">
        <f>SUM(K138,P138,U138)</f>
        <v>1</v>
      </c>
    </row>
    <row r="139" spans="1:22" ht="21.75" customHeight="1">
      <c r="A139" s="1"/>
      <c r="B139" s="11" t="s">
        <v>143</v>
      </c>
      <c r="C139" s="11">
        <v>1</v>
      </c>
      <c r="D139" s="11">
        <v>2</v>
      </c>
      <c r="E139" s="11">
        <v>0</v>
      </c>
      <c r="F139" s="9">
        <f t="shared" si="7"/>
        <v>3</v>
      </c>
      <c r="G139" s="11">
        <v>3</v>
      </c>
      <c r="H139" s="11">
        <v>0</v>
      </c>
      <c r="I139" s="11">
        <v>0</v>
      </c>
      <c r="J139" s="11">
        <v>0</v>
      </c>
      <c r="K139" s="9">
        <f t="shared" si="8"/>
        <v>3</v>
      </c>
      <c r="L139" s="11">
        <v>0</v>
      </c>
      <c r="M139" s="168">
        <v>0</v>
      </c>
      <c r="N139" s="11">
        <v>0</v>
      </c>
      <c r="O139" s="20">
        <v>0</v>
      </c>
      <c r="P139" s="9">
        <f t="shared" si="9"/>
        <v>0</v>
      </c>
      <c r="Q139" s="11">
        <v>0</v>
      </c>
      <c r="R139" s="11">
        <v>0</v>
      </c>
      <c r="S139" s="11">
        <v>0</v>
      </c>
      <c r="T139" s="11">
        <v>0</v>
      </c>
      <c r="U139" s="9">
        <f t="shared" si="10"/>
        <v>0</v>
      </c>
      <c r="V139" s="9">
        <f t="shared" si="11"/>
        <v>3</v>
      </c>
    </row>
    <row r="140" spans="1:23" s="54" customFormat="1" ht="21.75" customHeight="1">
      <c r="A140" s="52"/>
      <c r="B140" s="51" t="s">
        <v>90</v>
      </c>
      <c r="C140" s="68">
        <f aca="true" t="shared" si="21" ref="C140:V140">SUM(C123:C139,C95:C120,C84:C92)</f>
        <v>65</v>
      </c>
      <c r="D140" s="68">
        <f t="shared" si="21"/>
        <v>399</v>
      </c>
      <c r="E140" s="68">
        <f t="shared" si="21"/>
        <v>92</v>
      </c>
      <c r="F140" s="68">
        <f t="shared" si="21"/>
        <v>556</v>
      </c>
      <c r="G140" s="68">
        <f t="shared" si="21"/>
        <v>529</v>
      </c>
      <c r="H140" s="68">
        <f t="shared" si="21"/>
        <v>26</v>
      </c>
      <c r="I140" s="68">
        <f t="shared" si="21"/>
        <v>1</v>
      </c>
      <c r="J140" s="68">
        <f t="shared" si="21"/>
        <v>0</v>
      </c>
      <c r="K140" s="68">
        <f t="shared" si="21"/>
        <v>556</v>
      </c>
      <c r="L140" s="68">
        <f t="shared" si="21"/>
        <v>2</v>
      </c>
      <c r="M140" s="68">
        <f t="shared" si="21"/>
        <v>102</v>
      </c>
      <c r="N140" s="68">
        <f t="shared" si="21"/>
        <v>38</v>
      </c>
      <c r="O140" s="68">
        <f t="shared" si="21"/>
        <v>6</v>
      </c>
      <c r="P140" s="68">
        <f t="shared" si="21"/>
        <v>148</v>
      </c>
      <c r="Q140" s="68">
        <f t="shared" si="21"/>
        <v>12</v>
      </c>
      <c r="R140" s="68">
        <f t="shared" si="21"/>
        <v>90</v>
      </c>
      <c r="S140" s="68">
        <f t="shared" si="21"/>
        <v>10</v>
      </c>
      <c r="T140" s="68">
        <f t="shared" si="21"/>
        <v>0</v>
      </c>
      <c r="U140" s="68">
        <f t="shared" si="21"/>
        <v>112</v>
      </c>
      <c r="V140" s="68">
        <f t="shared" si="21"/>
        <v>816</v>
      </c>
      <c r="W140" s="53"/>
    </row>
    <row r="141" spans="1:23" s="56" customFormat="1" ht="21.75" customHeight="1">
      <c r="A141" s="65"/>
      <c r="B141" s="66" t="s">
        <v>93</v>
      </c>
      <c r="C141" s="67">
        <f aca="true" t="shared" si="22" ref="C141:V141">SUM(C140,C60)</f>
        <v>225</v>
      </c>
      <c r="D141" s="67">
        <f t="shared" si="22"/>
        <v>1182</v>
      </c>
      <c r="E141" s="67">
        <f t="shared" si="22"/>
        <v>791</v>
      </c>
      <c r="F141" s="67">
        <f t="shared" si="22"/>
        <v>2198</v>
      </c>
      <c r="G141" s="67">
        <f t="shared" si="22"/>
        <v>1156</v>
      </c>
      <c r="H141" s="67">
        <f t="shared" si="22"/>
        <v>597</v>
      </c>
      <c r="I141" s="67">
        <f t="shared" si="22"/>
        <v>421</v>
      </c>
      <c r="J141" s="67">
        <f t="shared" si="22"/>
        <v>24</v>
      </c>
      <c r="K141" s="67">
        <f t="shared" si="22"/>
        <v>2198</v>
      </c>
      <c r="L141" s="67">
        <f t="shared" si="22"/>
        <v>15</v>
      </c>
      <c r="M141" s="67">
        <f t="shared" si="22"/>
        <v>383</v>
      </c>
      <c r="N141" s="67">
        <f t="shared" si="22"/>
        <v>274</v>
      </c>
      <c r="O141" s="67">
        <f t="shared" si="22"/>
        <v>33</v>
      </c>
      <c r="P141" s="67">
        <f t="shared" si="22"/>
        <v>705</v>
      </c>
      <c r="Q141" s="67">
        <f t="shared" si="22"/>
        <v>238</v>
      </c>
      <c r="R141" s="67">
        <f t="shared" si="22"/>
        <v>554</v>
      </c>
      <c r="S141" s="67">
        <f t="shared" si="22"/>
        <v>85</v>
      </c>
      <c r="T141" s="67">
        <f t="shared" si="22"/>
        <v>1</v>
      </c>
      <c r="U141" s="67">
        <f t="shared" si="22"/>
        <v>878</v>
      </c>
      <c r="V141" s="67">
        <f t="shared" si="22"/>
        <v>3781</v>
      </c>
      <c r="W141" s="55"/>
    </row>
    <row r="142" spans="1:23" s="56" customFormat="1" ht="21.75" customHeight="1">
      <c r="A142" s="284"/>
      <c r="B142" s="285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55"/>
    </row>
    <row r="143" ht="24.75" customHeight="1">
      <c r="B143" s="49" t="s">
        <v>110</v>
      </c>
    </row>
    <row r="144" ht="24.75" customHeight="1">
      <c r="B144" s="49" t="s">
        <v>111</v>
      </c>
    </row>
    <row r="145" ht="24.75" customHeight="1">
      <c r="B145" s="49" t="s">
        <v>170</v>
      </c>
    </row>
    <row r="146" spans="2:13" ht="24.75" customHeight="1">
      <c r="B146" s="49" t="s">
        <v>260</v>
      </c>
      <c r="M146" s="178" t="s">
        <v>261</v>
      </c>
    </row>
    <row r="147" spans="2:22" ht="24.75" customHeight="1">
      <c r="B147" s="87"/>
      <c r="N147" s="31"/>
      <c r="O147" s="31"/>
      <c r="P147" s="31"/>
      <c r="Q147" s="31"/>
      <c r="R147" s="31"/>
      <c r="S147" s="31"/>
      <c r="T147" s="31"/>
      <c r="U147" s="31"/>
      <c r="V147" s="31"/>
    </row>
  </sheetData>
  <mergeCells count="18">
    <mergeCell ref="A1:V1"/>
    <mergeCell ref="A2:V2"/>
    <mergeCell ref="Q3:U3"/>
    <mergeCell ref="Q4:U4"/>
    <mergeCell ref="C3:K3"/>
    <mergeCell ref="C4:F4"/>
    <mergeCell ref="G4:K4"/>
    <mergeCell ref="L3:P3"/>
    <mergeCell ref="L4:P4"/>
    <mergeCell ref="A79:V79"/>
    <mergeCell ref="A80:V80"/>
    <mergeCell ref="C81:K81"/>
    <mergeCell ref="L81:P81"/>
    <mergeCell ref="Q81:U81"/>
    <mergeCell ref="C82:F82"/>
    <mergeCell ref="G82:K82"/>
    <mergeCell ref="L82:P82"/>
    <mergeCell ref="Q82:U82"/>
  </mergeCells>
  <printOptions horizontalCentered="1"/>
  <pageMargins left="0.2755905511811024" right="0" top="0.3937007874015748" bottom="0.3937007874015748" header="0.4724409448818898" footer="0.3937007874015748"/>
  <pageSetup horizontalDpi="300" verticalDpi="300" orientation="landscape" paperSize="9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H9" sqref="H9"/>
    </sheetView>
  </sheetViews>
  <sheetFormatPr defaultColWidth="9.140625" defaultRowHeight="25.5" customHeight="1"/>
  <cols>
    <col min="1" max="1" width="6.57421875" style="113" customWidth="1"/>
    <col min="2" max="2" width="31.140625" style="113" customWidth="1"/>
    <col min="3" max="3" width="9.8515625" style="113" customWidth="1"/>
    <col min="4" max="4" width="10.00390625" style="113" customWidth="1"/>
    <col min="5" max="5" width="9.8515625" style="113" customWidth="1"/>
    <col min="6" max="6" width="11.28125" style="113" customWidth="1"/>
    <col min="7" max="7" width="9.140625" style="113" customWidth="1"/>
    <col min="8" max="8" width="9.28125" style="113" customWidth="1"/>
    <col min="9" max="10" width="9.57421875" style="113" customWidth="1"/>
    <col min="11" max="11" width="13.140625" style="113" customWidth="1"/>
    <col min="12" max="12" width="10.8515625" style="112" customWidth="1"/>
    <col min="13" max="16384" width="9.140625" style="114" customWidth="1"/>
  </cols>
  <sheetData>
    <row r="1" spans="1:3" ht="25.5" customHeight="1">
      <c r="A1" s="111" t="s">
        <v>267</v>
      </c>
      <c r="B1" s="112"/>
      <c r="C1" s="112"/>
    </row>
    <row r="2" spans="1:3" ht="25.5" customHeight="1">
      <c r="A2" s="111"/>
      <c r="B2" s="112"/>
      <c r="C2" s="112"/>
    </row>
    <row r="3" spans="1:12" s="112" customFormat="1" ht="25.5" customHeight="1">
      <c r="A3" s="115" t="s">
        <v>168</v>
      </c>
      <c r="B3" s="115" t="s">
        <v>132</v>
      </c>
      <c r="C3" s="115" t="s">
        <v>23</v>
      </c>
      <c r="D3" s="115" t="s">
        <v>27</v>
      </c>
      <c r="E3" s="115" t="s">
        <v>29</v>
      </c>
      <c r="F3" s="412" t="s">
        <v>166</v>
      </c>
      <c r="G3" s="413"/>
      <c r="H3" s="115" t="s">
        <v>27</v>
      </c>
      <c r="I3" s="115" t="s">
        <v>29</v>
      </c>
      <c r="J3" s="115" t="s">
        <v>157</v>
      </c>
      <c r="K3" s="115" t="s">
        <v>158</v>
      </c>
      <c r="L3" s="115"/>
    </row>
    <row r="4" spans="1:12" s="112" customFormat="1" ht="25.5" customHeight="1">
      <c r="A4" s="124" t="s">
        <v>167</v>
      </c>
      <c r="B4" s="124"/>
      <c r="C4" s="124"/>
      <c r="D4" s="124"/>
      <c r="E4" s="124" t="s">
        <v>30</v>
      </c>
      <c r="F4" s="124" t="s">
        <v>162</v>
      </c>
      <c r="G4" s="124" t="s">
        <v>162</v>
      </c>
      <c r="H4" s="124" t="s">
        <v>162</v>
      </c>
      <c r="I4" s="124" t="s">
        <v>155</v>
      </c>
      <c r="J4" s="124" t="s">
        <v>78</v>
      </c>
      <c r="K4" s="124" t="s">
        <v>159</v>
      </c>
      <c r="L4" s="124" t="s">
        <v>20</v>
      </c>
    </row>
    <row r="5" spans="1:12" s="112" customFormat="1" ht="25.5" customHeight="1">
      <c r="A5" s="116"/>
      <c r="B5" s="116"/>
      <c r="C5" s="116"/>
      <c r="D5" s="116"/>
      <c r="E5" s="125"/>
      <c r="F5" s="116" t="s">
        <v>169</v>
      </c>
      <c r="G5" s="116" t="s">
        <v>165</v>
      </c>
      <c r="H5" s="116" t="s">
        <v>165</v>
      </c>
      <c r="I5" s="116" t="s">
        <v>156</v>
      </c>
      <c r="J5" s="116" t="s">
        <v>133</v>
      </c>
      <c r="K5" s="116" t="s">
        <v>134</v>
      </c>
      <c r="L5" s="116"/>
    </row>
    <row r="6" spans="1:12" ht="25.5" customHeight="1">
      <c r="A6" s="117">
        <v>1</v>
      </c>
      <c r="B6" s="117" t="s">
        <v>135</v>
      </c>
      <c r="C6" s="117">
        <v>2408</v>
      </c>
      <c r="D6" s="117">
        <v>529</v>
      </c>
      <c r="E6" s="117">
        <v>942</v>
      </c>
      <c r="F6" s="117">
        <v>80</v>
      </c>
      <c r="G6" s="117">
        <v>2335</v>
      </c>
      <c r="H6" s="117">
        <v>303</v>
      </c>
      <c r="I6" s="117">
        <v>66</v>
      </c>
      <c r="J6" s="117">
        <v>25</v>
      </c>
      <c r="K6" s="117">
        <v>12</v>
      </c>
      <c r="L6" s="118">
        <f>SUM(C6:K6)</f>
        <v>6700</v>
      </c>
    </row>
    <row r="7" spans="1:12" ht="25.5" customHeight="1">
      <c r="A7" s="119">
        <v>2</v>
      </c>
      <c r="B7" s="119" t="s">
        <v>136</v>
      </c>
      <c r="C7" s="119">
        <v>521</v>
      </c>
      <c r="D7" s="119">
        <v>78</v>
      </c>
      <c r="E7" s="119">
        <v>434</v>
      </c>
      <c r="F7" s="119">
        <v>94</v>
      </c>
      <c r="G7" s="119">
        <v>636</v>
      </c>
      <c r="H7" s="119">
        <v>77</v>
      </c>
      <c r="I7" s="119">
        <v>5</v>
      </c>
      <c r="J7" s="119">
        <v>0</v>
      </c>
      <c r="K7" s="119">
        <v>1</v>
      </c>
      <c r="L7" s="118">
        <f aca="true" t="shared" si="0" ref="L7:L12">SUM(C7:K7)</f>
        <v>1846</v>
      </c>
    </row>
    <row r="8" spans="1:12" ht="25.5" customHeight="1">
      <c r="A8" s="119">
        <v>3</v>
      </c>
      <c r="B8" s="162" t="s">
        <v>137</v>
      </c>
      <c r="C8" s="119">
        <v>7</v>
      </c>
      <c r="D8" s="119">
        <v>189</v>
      </c>
      <c r="E8" s="119">
        <v>0</v>
      </c>
      <c r="F8" s="162">
        <v>22</v>
      </c>
      <c r="G8" s="339">
        <v>149</v>
      </c>
      <c r="H8" s="119">
        <v>0</v>
      </c>
      <c r="I8" s="119">
        <v>2</v>
      </c>
      <c r="J8" s="119">
        <v>0</v>
      </c>
      <c r="K8" s="119">
        <v>1</v>
      </c>
      <c r="L8" s="118">
        <f t="shared" si="0"/>
        <v>370</v>
      </c>
    </row>
    <row r="9" spans="1:12" ht="25.5" customHeight="1">
      <c r="A9" s="119">
        <v>4</v>
      </c>
      <c r="B9" s="119" t="s">
        <v>138</v>
      </c>
      <c r="C9" s="119">
        <v>18</v>
      </c>
      <c r="D9" s="119">
        <v>16</v>
      </c>
      <c r="E9" s="119">
        <v>15</v>
      </c>
      <c r="F9" s="119">
        <v>2</v>
      </c>
      <c r="G9" s="119">
        <v>19</v>
      </c>
      <c r="H9" s="119">
        <v>187</v>
      </c>
      <c r="I9" s="119">
        <v>0</v>
      </c>
      <c r="J9" s="119">
        <v>13</v>
      </c>
      <c r="K9" s="119">
        <v>0</v>
      </c>
      <c r="L9" s="118">
        <f t="shared" si="0"/>
        <v>270</v>
      </c>
    </row>
    <row r="10" spans="1:12" ht="25.5" customHeight="1">
      <c r="A10" s="119">
        <v>5</v>
      </c>
      <c r="B10" s="119" t="s">
        <v>139</v>
      </c>
      <c r="C10" s="119">
        <v>9</v>
      </c>
      <c r="D10" s="119">
        <v>1</v>
      </c>
      <c r="E10" s="119">
        <v>0</v>
      </c>
      <c r="F10" s="119">
        <v>1</v>
      </c>
      <c r="G10" s="119">
        <v>41</v>
      </c>
      <c r="H10" s="119">
        <v>0</v>
      </c>
      <c r="I10" s="119">
        <v>0</v>
      </c>
      <c r="J10" s="119">
        <v>0</v>
      </c>
      <c r="K10" s="119">
        <v>0</v>
      </c>
      <c r="L10" s="118">
        <f t="shared" si="0"/>
        <v>52</v>
      </c>
    </row>
    <row r="11" spans="1:12" ht="25.5" customHeight="1">
      <c r="A11" s="119">
        <v>6</v>
      </c>
      <c r="B11" s="119" t="s">
        <v>140</v>
      </c>
      <c r="C11" s="119">
        <v>2</v>
      </c>
      <c r="D11" s="119">
        <v>3</v>
      </c>
      <c r="E11" s="119">
        <v>0</v>
      </c>
      <c r="F11" s="119">
        <v>0</v>
      </c>
      <c r="G11" s="119">
        <v>13</v>
      </c>
      <c r="H11" s="119">
        <v>0</v>
      </c>
      <c r="I11" s="119">
        <v>0</v>
      </c>
      <c r="J11" s="119">
        <v>0</v>
      </c>
      <c r="K11" s="119">
        <v>0</v>
      </c>
      <c r="L11" s="118">
        <f t="shared" si="0"/>
        <v>18</v>
      </c>
    </row>
    <row r="12" spans="1:12" ht="25.5" customHeight="1">
      <c r="A12" s="119">
        <v>7</v>
      </c>
      <c r="B12" s="119" t="s">
        <v>141</v>
      </c>
      <c r="C12" s="119">
        <v>0</v>
      </c>
      <c r="D12" s="119">
        <v>0</v>
      </c>
      <c r="E12" s="119">
        <v>0</v>
      </c>
      <c r="F12" s="119">
        <v>0</v>
      </c>
      <c r="G12" s="119">
        <v>13</v>
      </c>
      <c r="H12" s="119">
        <v>0</v>
      </c>
      <c r="I12" s="119">
        <v>0</v>
      </c>
      <c r="J12" s="119">
        <v>0</v>
      </c>
      <c r="K12" s="119">
        <v>0</v>
      </c>
      <c r="L12" s="118">
        <f t="shared" si="0"/>
        <v>13</v>
      </c>
    </row>
    <row r="13" spans="1:12" s="146" customFormat="1" ht="25.5" customHeight="1">
      <c r="A13" s="144"/>
      <c r="B13" s="145" t="s">
        <v>20</v>
      </c>
      <c r="C13" s="145">
        <f>SUM(C6:C12)</f>
        <v>2965</v>
      </c>
      <c r="D13" s="145">
        <f>SUM(D6:D12)</f>
        <v>816</v>
      </c>
      <c r="E13" s="145">
        <f aca="true" t="shared" si="1" ref="E13:K13">SUM(E6:E12)</f>
        <v>1391</v>
      </c>
      <c r="F13" s="145">
        <f t="shared" si="1"/>
        <v>199</v>
      </c>
      <c r="G13" s="145">
        <f t="shared" si="1"/>
        <v>3206</v>
      </c>
      <c r="H13" s="145">
        <f t="shared" si="1"/>
        <v>567</v>
      </c>
      <c r="I13" s="145">
        <f t="shared" si="1"/>
        <v>73</v>
      </c>
      <c r="J13" s="145">
        <f t="shared" si="1"/>
        <v>38</v>
      </c>
      <c r="K13" s="145">
        <f t="shared" si="1"/>
        <v>14</v>
      </c>
      <c r="L13" s="145">
        <f>SUM(L6:L12)</f>
        <v>9269</v>
      </c>
    </row>
    <row r="14" spans="1:12" ht="25.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1"/>
    </row>
    <row r="15" spans="2:10" ht="25.5" customHeight="1">
      <c r="B15" s="147"/>
      <c r="J15" s="163"/>
    </row>
    <row r="16" spans="2:10" ht="25.5" customHeight="1">
      <c r="B16" s="163" t="s">
        <v>193</v>
      </c>
      <c r="H16" s="165"/>
      <c r="J16" s="165" t="s">
        <v>268</v>
      </c>
    </row>
    <row r="18" spans="1:12" ht="25.5" customHeight="1">
      <c r="A18" s="122"/>
      <c r="B18" s="114"/>
      <c r="J18" s="112"/>
      <c r="L18" s="164"/>
    </row>
    <row r="19" ht="25.5" customHeight="1">
      <c r="L19" s="123"/>
    </row>
    <row r="20" ht="21.75"/>
    <row r="21" ht="21.75"/>
    <row r="22" ht="21.75"/>
    <row r="23" ht="21.75"/>
    <row r="24" ht="21.75"/>
    <row r="25" ht="21.75"/>
    <row r="26" ht="21.75"/>
    <row r="27" ht="21.75"/>
  </sheetData>
  <mergeCells count="1">
    <mergeCell ref="F3:G3"/>
  </mergeCells>
  <printOptions/>
  <pageMargins left="0.7874015748031497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Y88"/>
  <sheetViews>
    <sheetView workbookViewId="0" topLeftCell="N65">
      <selection activeCell="AY84" sqref="AY84"/>
    </sheetView>
  </sheetViews>
  <sheetFormatPr defaultColWidth="9.140625" defaultRowHeight="21.75"/>
  <cols>
    <col min="1" max="1" width="2.8515625" style="194" customWidth="1"/>
    <col min="2" max="2" width="22.00390625" style="87" customWidth="1"/>
    <col min="3" max="5" width="3.57421875" style="213" customWidth="1"/>
    <col min="6" max="6" width="3.57421875" style="214" customWidth="1"/>
    <col min="7" max="9" width="3.28125" style="213" customWidth="1"/>
    <col min="10" max="10" width="3.28125" style="214" customWidth="1"/>
    <col min="11" max="13" width="3.28125" style="369" customWidth="1"/>
    <col min="14" max="14" width="3.28125" style="371" customWidth="1"/>
    <col min="15" max="18" width="3.28125" style="213" customWidth="1"/>
    <col min="19" max="19" width="3.28125" style="214" customWidth="1"/>
    <col min="20" max="21" width="3.28125" style="213" customWidth="1"/>
    <col min="22" max="23" width="3.57421875" style="213" customWidth="1"/>
    <col min="24" max="24" width="3.57421875" style="214" customWidth="1"/>
    <col min="25" max="26" width="3.28125" style="369" customWidth="1"/>
    <col min="27" max="28" width="3.57421875" style="369" customWidth="1"/>
    <col min="29" max="29" width="3.57421875" style="371" customWidth="1"/>
    <col min="30" max="32" width="3.28125" style="213" customWidth="1"/>
    <col min="33" max="33" width="3.28125" style="214" customWidth="1"/>
    <col min="34" max="36" width="3.00390625" style="213" customWidth="1"/>
    <col min="37" max="37" width="3.00390625" style="214" customWidth="1"/>
    <col min="38" max="40" width="3.00390625" style="213" customWidth="1"/>
    <col min="41" max="41" width="3.00390625" style="214" customWidth="1"/>
    <col min="42" max="42" width="3.57421875" style="223" customWidth="1"/>
    <col min="43" max="47" width="3.57421875" style="213" customWidth="1"/>
    <col min="48" max="48" width="4.421875" style="213" customWidth="1"/>
    <col min="49" max="49" width="5.57421875" style="213" customWidth="1"/>
    <col min="50" max="50" width="5.00390625" style="213" customWidth="1"/>
    <col min="51" max="51" width="5.7109375" style="314" customWidth="1"/>
    <col min="52" max="52" width="7.28125" style="87" customWidth="1"/>
    <col min="53" max="16384" width="9.140625" style="87" customWidth="1"/>
  </cols>
  <sheetData>
    <row r="1" spans="1:51" s="180" customFormat="1" ht="21">
      <c r="A1" s="414" t="s">
        <v>270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</row>
    <row r="2" spans="1:51" ht="21.75">
      <c r="A2" s="415" t="s">
        <v>21</v>
      </c>
      <c r="B2" s="415" t="s">
        <v>0</v>
      </c>
      <c r="C2" s="420" t="s">
        <v>23</v>
      </c>
      <c r="D2" s="420"/>
      <c r="E2" s="420"/>
      <c r="F2" s="420"/>
      <c r="G2" s="420" t="s">
        <v>27</v>
      </c>
      <c r="H2" s="420"/>
      <c r="I2" s="420"/>
      <c r="J2" s="420"/>
      <c r="K2" s="421" t="s">
        <v>212</v>
      </c>
      <c r="L2" s="421"/>
      <c r="M2" s="421"/>
      <c r="N2" s="421"/>
      <c r="O2" s="422" t="s">
        <v>213</v>
      </c>
      <c r="P2" s="422"/>
      <c r="Q2" s="422"/>
      <c r="R2" s="422"/>
      <c r="S2" s="422"/>
      <c r="T2" s="420" t="s">
        <v>214</v>
      </c>
      <c r="U2" s="420"/>
      <c r="V2" s="420"/>
      <c r="W2" s="420"/>
      <c r="X2" s="420"/>
      <c r="Y2" s="423" t="s">
        <v>266</v>
      </c>
      <c r="Z2" s="423"/>
      <c r="AA2" s="423"/>
      <c r="AB2" s="423"/>
      <c r="AC2" s="423"/>
      <c r="AD2" s="422" t="s">
        <v>216</v>
      </c>
      <c r="AE2" s="422"/>
      <c r="AF2" s="422"/>
      <c r="AG2" s="422"/>
      <c r="AH2" s="420" t="s">
        <v>217</v>
      </c>
      <c r="AI2" s="420"/>
      <c r="AJ2" s="420"/>
      <c r="AK2" s="420"/>
      <c r="AL2" s="422" t="s">
        <v>218</v>
      </c>
      <c r="AM2" s="422"/>
      <c r="AN2" s="422"/>
      <c r="AO2" s="422"/>
      <c r="AP2" s="226" t="s">
        <v>29</v>
      </c>
      <c r="AQ2" s="290" t="s">
        <v>20</v>
      </c>
      <c r="AR2" s="291"/>
      <c r="AS2" s="291"/>
      <c r="AT2" s="291"/>
      <c r="AU2" s="291"/>
      <c r="AV2" s="292"/>
      <c r="AW2" s="292"/>
      <c r="AX2" s="292"/>
      <c r="AY2" s="305" t="s">
        <v>223</v>
      </c>
    </row>
    <row r="3" spans="1:51" ht="15">
      <c r="A3" s="416"/>
      <c r="B3" s="418"/>
      <c r="C3" s="199"/>
      <c r="D3" s="199"/>
      <c r="E3" s="199"/>
      <c r="F3" s="200"/>
      <c r="G3" s="199"/>
      <c r="H3" s="199"/>
      <c r="I3" s="199"/>
      <c r="J3" s="200"/>
      <c r="K3" s="358"/>
      <c r="L3" s="358"/>
      <c r="M3" s="358"/>
      <c r="N3" s="359"/>
      <c r="O3" s="199"/>
      <c r="P3" s="199"/>
      <c r="Q3" s="199"/>
      <c r="R3" s="199"/>
      <c r="S3" s="200"/>
      <c r="T3" s="199"/>
      <c r="U3" s="199"/>
      <c r="V3" s="199"/>
      <c r="W3" s="199"/>
      <c r="X3" s="200"/>
      <c r="Y3" s="358"/>
      <c r="Z3" s="358"/>
      <c r="AA3" s="358"/>
      <c r="AB3" s="358"/>
      <c r="AC3" s="359"/>
      <c r="AD3" s="199"/>
      <c r="AE3" s="199"/>
      <c r="AF3" s="199"/>
      <c r="AG3" s="200"/>
      <c r="AH3" s="199"/>
      <c r="AI3" s="199"/>
      <c r="AJ3" s="199"/>
      <c r="AK3" s="200"/>
      <c r="AL3" s="199"/>
      <c r="AM3" s="199"/>
      <c r="AN3" s="199"/>
      <c r="AO3" s="200"/>
      <c r="AP3" s="226" t="s">
        <v>30</v>
      </c>
      <c r="AQ3" s="287"/>
      <c r="AR3" s="288"/>
      <c r="AS3" s="288"/>
      <c r="AT3" s="288"/>
      <c r="AU3" s="288"/>
      <c r="AV3" s="289"/>
      <c r="AW3" s="304"/>
      <c r="AX3" s="304"/>
      <c r="AY3" s="306"/>
    </row>
    <row r="4" spans="1:51" ht="15">
      <c r="A4" s="416"/>
      <c r="B4" s="418"/>
      <c r="C4" s="202" t="s">
        <v>24</v>
      </c>
      <c r="D4" s="202" t="s">
        <v>25</v>
      </c>
      <c r="E4" s="202" t="s">
        <v>26</v>
      </c>
      <c r="F4" s="201" t="s">
        <v>20</v>
      </c>
      <c r="G4" s="202" t="s">
        <v>24</v>
      </c>
      <c r="H4" s="202" t="s">
        <v>25</v>
      </c>
      <c r="I4" s="202" t="s">
        <v>26</v>
      </c>
      <c r="J4" s="201" t="s">
        <v>20</v>
      </c>
      <c r="K4" s="360" t="s">
        <v>24</v>
      </c>
      <c r="L4" s="360" t="s">
        <v>25</v>
      </c>
      <c r="M4" s="360" t="s">
        <v>26</v>
      </c>
      <c r="N4" s="361" t="s">
        <v>20</v>
      </c>
      <c r="O4" s="202" t="s">
        <v>24</v>
      </c>
      <c r="P4" s="202" t="s">
        <v>25</v>
      </c>
      <c r="Q4" s="202" t="s">
        <v>26</v>
      </c>
      <c r="R4" s="202" t="s">
        <v>215</v>
      </c>
      <c r="S4" s="201" t="s">
        <v>20</v>
      </c>
      <c r="T4" s="202" t="s">
        <v>24</v>
      </c>
      <c r="U4" s="202" t="s">
        <v>25</v>
      </c>
      <c r="V4" s="202" t="s">
        <v>26</v>
      </c>
      <c r="W4" s="202" t="s">
        <v>215</v>
      </c>
      <c r="X4" s="201" t="s">
        <v>20</v>
      </c>
      <c r="Y4" s="360" t="s">
        <v>24</v>
      </c>
      <c r="Z4" s="360" t="s">
        <v>25</v>
      </c>
      <c r="AA4" s="360" t="s">
        <v>26</v>
      </c>
      <c r="AB4" s="360" t="s">
        <v>215</v>
      </c>
      <c r="AC4" s="361" t="s">
        <v>20</v>
      </c>
      <c r="AD4" s="202" t="s">
        <v>24</v>
      </c>
      <c r="AE4" s="202" t="s">
        <v>25</v>
      </c>
      <c r="AF4" s="202" t="s">
        <v>26</v>
      </c>
      <c r="AG4" s="201" t="s">
        <v>20</v>
      </c>
      <c r="AH4" s="202" t="s">
        <v>24</v>
      </c>
      <c r="AI4" s="202" t="s">
        <v>25</v>
      </c>
      <c r="AJ4" s="202" t="s">
        <v>26</v>
      </c>
      <c r="AK4" s="201" t="s">
        <v>20</v>
      </c>
      <c r="AL4" s="202" t="s">
        <v>24</v>
      </c>
      <c r="AM4" s="202" t="s">
        <v>25</v>
      </c>
      <c r="AN4" s="202" t="s">
        <v>26</v>
      </c>
      <c r="AO4" s="201" t="s">
        <v>20</v>
      </c>
      <c r="AP4" s="240" t="s">
        <v>215</v>
      </c>
      <c r="AQ4" s="202" t="s">
        <v>24</v>
      </c>
      <c r="AR4" s="202" t="s">
        <v>25</v>
      </c>
      <c r="AS4" s="202" t="s">
        <v>26</v>
      </c>
      <c r="AT4" s="202" t="s">
        <v>215</v>
      </c>
      <c r="AU4" s="202" t="s">
        <v>20</v>
      </c>
      <c r="AV4" s="202" t="s">
        <v>20</v>
      </c>
      <c r="AW4" s="202" t="s">
        <v>227</v>
      </c>
      <c r="AX4" s="202" t="s">
        <v>228</v>
      </c>
      <c r="AY4" s="306" t="s">
        <v>224</v>
      </c>
    </row>
    <row r="5" spans="1:51" ht="15">
      <c r="A5" s="417"/>
      <c r="B5" s="419"/>
      <c r="C5" s="203"/>
      <c r="D5" s="203"/>
      <c r="E5" s="203"/>
      <c r="F5" s="204"/>
      <c r="G5" s="203"/>
      <c r="H5" s="203"/>
      <c r="I5" s="203"/>
      <c r="J5" s="204"/>
      <c r="K5" s="362"/>
      <c r="L5" s="362"/>
      <c r="M5" s="362"/>
      <c r="N5" s="363"/>
      <c r="O5" s="203"/>
      <c r="P5" s="203"/>
      <c r="Q5" s="203"/>
      <c r="R5" s="203"/>
      <c r="S5" s="204"/>
      <c r="T5" s="203"/>
      <c r="U5" s="203"/>
      <c r="V5" s="203"/>
      <c r="W5" s="203"/>
      <c r="X5" s="204"/>
      <c r="Y5" s="362"/>
      <c r="Z5" s="362"/>
      <c r="AA5" s="362"/>
      <c r="AB5" s="362"/>
      <c r="AC5" s="363"/>
      <c r="AD5" s="203"/>
      <c r="AE5" s="203"/>
      <c r="AF5" s="203"/>
      <c r="AG5" s="204"/>
      <c r="AH5" s="203"/>
      <c r="AI5" s="203"/>
      <c r="AJ5" s="203"/>
      <c r="AK5" s="204"/>
      <c r="AL5" s="203"/>
      <c r="AM5" s="203"/>
      <c r="AN5" s="203"/>
      <c r="AO5" s="204"/>
      <c r="AP5" s="205"/>
      <c r="AQ5" s="203"/>
      <c r="AR5" s="203"/>
      <c r="AS5" s="203"/>
      <c r="AT5" s="203"/>
      <c r="AU5" s="203"/>
      <c r="AV5" s="303" t="s">
        <v>222</v>
      </c>
      <c r="AW5" s="303"/>
      <c r="AX5" s="303"/>
      <c r="AY5" s="307"/>
    </row>
    <row r="6" spans="1:51" ht="19.5" customHeight="1">
      <c r="A6" s="182" t="s">
        <v>22</v>
      </c>
      <c r="B6" s="183" t="s">
        <v>16</v>
      </c>
      <c r="C6" s="206">
        <v>0</v>
      </c>
      <c r="D6" s="206">
        <v>48</v>
      </c>
      <c r="E6" s="206">
        <v>153</v>
      </c>
      <c r="F6" s="207">
        <f>SUM(C6:E6)</f>
        <v>201</v>
      </c>
      <c r="G6" s="206">
        <v>0</v>
      </c>
      <c r="H6" s="206">
        <v>29</v>
      </c>
      <c r="I6" s="206">
        <v>30</v>
      </c>
      <c r="J6" s="207">
        <f>SUM(G6:I6)</f>
        <v>59</v>
      </c>
      <c r="K6" s="364">
        <v>0</v>
      </c>
      <c r="L6" s="364">
        <v>13</v>
      </c>
      <c r="M6" s="364">
        <v>36</v>
      </c>
      <c r="N6" s="365">
        <f>SUM(K6:M6)</f>
        <v>49</v>
      </c>
      <c r="O6" s="206">
        <v>0</v>
      </c>
      <c r="P6" s="206">
        <v>0</v>
      </c>
      <c r="Q6" s="206">
        <v>7</v>
      </c>
      <c r="R6" s="206">
        <v>1</v>
      </c>
      <c r="S6" s="207">
        <f>SUM(O6:R6)</f>
        <v>8</v>
      </c>
      <c r="T6" s="206">
        <v>0</v>
      </c>
      <c r="U6" s="206">
        <v>43</v>
      </c>
      <c r="V6" s="206">
        <v>157</v>
      </c>
      <c r="W6" s="206">
        <v>305</v>
      </c>
      <c r="X6" s="207">
        <f>SUM(T6:W6)</f>
        <v>505</v>
      </c>
      <c r="Y6" s="364">
        <v>0</v>
      </c>
      <c r="Z6" s="364">
        <v>0</v>
      </c>
      <c r="AA6" s="364">
        <v>21</v>
      </c>
      <c r="AB6" s="364">
        <v>0</v>
      </c>
      <c r="AC6" s="365">
        <f>SUM(Y6:AB6)</f>
        <v>21</v>
      </c>
      <c r="AD6" s="227">
        <v>0</v>
      </c>
      <c r="AE6" s="206">
        <v>0</v>
      </c>
      <c r="AF6" s="206">
        <v>0</v>
      </c>
      <c r="AG6" s="207">
        <f>SUM(AD6:AF6)</f>
        <v>0</v>
      </c>
      <c r="AH6" s="227">
        <v>4</v>
      </c>
      <c r="AI6" s="206">
        <v>1</v>
      </c>
      <c r="AJ6" s="206">
        <v>2</v>
      </c>
      <c r="AK6" s="207">
        <f>SUM(AH6:AJ6)</f>
        <v>7</v>
      </c>
      <c r="AL6" s="227">
        <v>0</v>
      </c>
      <c r="AM6" s="206">
        <v>0</v>
      </c>
      <c r="AN6" s="206">
        <v>0</v>
      </c>
      <c r="AO6" s="207">
        <f>SUM(AL6:AN6)</f>
        <v>0</v>
      </c>
      <c r="AP6" s="208">
        <v>197</v>
      </c>
      <c r="AQ6" s="206">
        <f>SUM(C6,G6,K6,O6,T6,Y6,AD6,AH6,AL6)</f>
        <v>4</v>
      </c>
      <c r="AR6" s="206">
        <f>SUM(D6,H6,L6,P6,U6,Z6,AE6,AI6,AM6)</f>
        <v>134</v>
      </c>
      <c r="AS6" s="206">
        <f>SUM(I6,E6,M6,Q6,V6,AA6,AF6,AJ6,AN6)</f>
        <v>406</v>
      </c>
      <c r="AT6" s="206">
        <f>SUM(R6,W6,AB6,AP6)</f>
        <v>503</v>
      </c>
      <c r="AU6" s="206">
        <f>SUM(AQ6:AT6)</f>
        <v>1047</v>
      </c>
      <c r="AV6" s="206">
        <f>SUM(AR6,AS6)</f>
        <v>540</v>
      </c>
      <c r="AW6" s="206">
        <f>AQ6/AR6</f>
        <v>0.029850746268656716</v>
      </c>
      <c r="AX6" s="206">
        <f>AQ6/AS6</f>
        <v>0.009852216748768473</v>
      </c>
      <c r="AY6" s="308">
        <f aca="true" t="shared" si="0" ref="AY6:AY25">AQ6/AV6</f>
        <v>0.007407407407407408</v>
      </c>
    </row>
    <row r="7" spans="1:51" ht="19.5" customHeight="1">
      <c r="A7" s="184" t="s">
        <v>32</v>
      </c>
      <c r="B7" s="141" t="s">
        <v>1</v>
      </c>
      <c r="C7" s="209">
        <v>111</v>
      </c>
      <c r="D7" s="209">
        <v>11</v>
      </c>
      <c r="E7" s="209">
        <v>27</v>
      </c>
      <c r="F7" s="207">
        <f aca="true" t="shared" si="1" ref="F7:F68">SUM(C7:E7)</f>
        <v>149</v>
      </c>
      <c r="G7" s="209">
        <v>21</v>
      </c>
      <c r="H7" s="209">
        <v>3</v>
      </c>
      <c r="I7" s="209">
        <v>0</v>
      </c>
      <c r="J7" s="207">
        <f aca="true" t="shared" si="2" ref="J7:J68">SUM(G7:I7)</f>
        <v>24</v>
      </c>
      <c r="K7" s="373">
        <v>0</v>
      </c>
      <c r="L7" s="373">
        <v>0</v>
      </c>
      <c r="M7" s="373">
        <v>4</v>
      </c>
      <c r="N7" s="365">
        <f aca="true" t="shared" si="3" ref="N7:N68">SUM(K7:M7)</f>
        <v>4</v>
      </c>
      <c r="O7" s="206">
        <v>0</v>
      </c>
      <c r="P7" s="206">
        <v>2</v>
      </c>
      <c r="Q7" s="206">
        <v>0</v>
      </c>
      <c r="R7" s="206">
        <v>0</v>
      </c>
      <c r="S7" s="207">
        <f aca="true" t="shared" si="4" ref="S7:S68">SUM(O7:R7)</f>
        <v>2</v>
      </c>
      <c r="T7" s="209">
        <v>7</v>
      </c>
      <c r="U7" s="209">
        <v>13</v>
      </c>
      <c r="V7" s="209">
        <v>49</v>
      </c>
      <c r="W7" s="209">
        <v>54</v>
      </c>
      <c r="X7" s="207">
        <f aca="true" t="shared" si="5" ref="X7:X68">SUM(T7:W7)</f>
        <v>123</v>
      </c>
      <c r="Y7" s="364">
        <v>0</v>
      </c>
      <c r="Z7" s="364">
        <v>0</v>
      </c>
      <c r="AA7" s="364">
        <v>18</v>
      </c>
      <c r="AB7" s="364">
        <v>0</v>
      </c>
      <c r="AC7" s="365">
        <f aca="true" t="shared" si="6" ref="AC7:AC26">SUM(Y7:AB7)</f>
        <v>18</v>
      </c>
      <c r="AD7" s="227">
        <v>0</v>
      </c>
      <c r="AE7" s="206">
        <v>0</v>
      </c>
      <c r="AF7" s="206">
        <v>0</v>
      </c>
      <c r="AG7" s="207">
        <f aca="true" t="shared" si="7" ref="AG7:AG68">SUM(AD7:AF7)</f>
        <v>0</v>
      </c>
      <c r="AH7" s="227">
        <v>2</v>
      </c>
      <c r="AI7" s="206">
        <v>0</v>
      </c>
      <c r="AJ7" s="206">
        <v>0</v>
      </c>
      <c r="AK7" s="207">
        <f aca="true" t="shared" si="8" ref="AK7:AK68">SUM(AH7:AJ7)</f>
        <v>2</v>
      </c>
      <c r="AL7" s="227">
        <v>0</v>
      </c>
      <c r="AM7" s="206">
        <v>0</v>
      </c>
      <c r="AN7" s="206">
        <v>0</v>
      </c>
      <c r="AO7" s="207">
        <f aca="true" t="shared" si="9" ref="AO7:AO68">SUM(AL7:AN7)</f>
        <v>0</v>
      </c>
      <c r="AP7" s="210">
        <v>120</v>
      </c>
      <c r="AQ7" s="206">
        <f aca="true" t="shared" si="10" ref="AQ7:AQ69">SUM(C7,G7,K7,O7,T7,Y7,AD7,AH7,AL7)</f>
        <v>141</v>
      </c>
      <c r="AR7" s="206">
        <f aca="true" t="shared" si="11" ref="AR7:AR69">SUM(D7,H7,L7,P7,U7,Z7,AE7,AI7,AM7)</f>
        <v>29</v>
      </c>
      <c r="AS7" s="206">
        <f aca="true" t="shared" si="12" ref="AS7:AS70">SUM(I7,E7,M7,Q7,V7,AA7,AF7,AJ7,AN7)</f>
        <v>98</v>
      </c>
      <c r="AT7" s="206">
        <f aca="true" t="shared" si="13" ref="AT7:AT70">SUM(R7,W7,AB7,AP7)</f>
        <v>174</v>
      </c>
      <c r="AU7" s="206">
        <f aca="true" t="shared" si="14" ref="AU7:AU69">SUM(AQ7:AT7)</f>
        <v>442</v>
      </c>
      <c r="AV7" s="206">
        <f aca="true" t="shared" si="15" ref="AV7:AV69">SUM(AR7,AS7)</f>
        <v>127</v>
      </c>
      <c r="AW7" s="206">
        <f aca="true" t="shared" si="16" ref="AW7:AW81">AQ7/AR7</f>
        <v>4.862068965517241</v>
      </c>
      <c r="AX7" s="206">
        <f aca="true" t="shared" si="17" ref="AX7:AX81">AQ7/AS7</f>
        <v>1.4387755102040816</v>
      </c>
      <c r="AY7" s="308">
        <f t="shared" si="0"/>
        <v>1.110236220472441</v>
      </c>
    </row>
    <row r="8" spans="1:51" ht="19.5" customHeight="1">
      <c r="A8" s="184" t="s">
        <v>33</v>
      </c>
      <c r="B8" s="141" t="s">
        <v>2</v>
      </c>
      <c r="C8" s="209">
        <v>52</v>
      </c>
      <c r="D8" s="209">
        <v>3</v>
      </c>
      <c r="E8" s="209">
        <v>7</v>
      </c>
      <c r="F8" s="207">
        <f t="shared" si="1"/>
        <v>62</v>
      </c>
      <c r="G8" s="209">
        <v>10</v>
      </c>
      <c r="H8" s="209">
        <v>0</v>
      </c>
      <c r="I8" s="209">
        <v>0</v>
      </c>
      <c r="J8" s="207">
        <f t="shared" si="2"/>
        <v>10</v>
      </c>
      <c r="K8" s="373">
        <v>0</v>
      </c>
      <c r="L8" s="373">
        <v>0</v>
      </c>
      <c r="M8" s="373">
        <v>0</v>
      </c>
      <c r="N8" s="365">
        <f t="shared" si="3"/>
        <v>0</v>
      </c>
      <c r="O8" s="206">
        <v>0</v>
      </c>
      <c r="P8" s="206">
        <v>0</v>
      </c>
      <c r="Q8" s="206">
        <v>0</v>
      </c>
      <c r="R8" s="206">
        <v>0</v>
      </c>
      <c r="S8" s="207">
        <f t="shared" si="4"/>
        <v>0</v>
      </c>
      <c r="T8" s="209">
        <v>0</v>
      </c>
      <c r="U8" s="209">
        <v>1</v>
      </c>
      <c r="V8" s="209">
        <v>46</v>
      </c>
      <c r="W8" s="209">
        <v>19</v>
      </c>
      <c r="X8" s="207">
        <f t="shared" si="5"/>
        <v>66</v>
      </c>
      <c r="Y8" s="364">
        <v>0</v>
      </c>
      <c r="Z8" s="364">
        <v>0</v>
      </c>
      <c r="AA8" s="364">
        <v>0</v>
      </c>
      <c r="AB8" s="364">
        <v>0</v>
      </c>
      <c r="AC8" s="365">
        <f t="shared" si="6"/>
        <v>0</v>
      </c>
      <c r="AD8" s="227">
        <v>1</v>
      </c>
      <c r="AE8" s="206">
        <v>0</v>
      </c>
      <c r="AF8" s="206">
        <v>0</v>
      </c>
      <c r="AG8" s="207">
        <f t="shared" si="7"/>
        <v>1</v>
      </c>
      <c r="AH8" s="227">
        <v>0</v>
      </c>
      <c r="AI8" s="206">
        <v>0</v>
      </c>
      <c r="AJ8" s="206">
        <v>0</v>
      </c>
      <c r="AK8" s="207">
        <f t="shared" si="8"/>
        <v>0</v>
      </c>
      <c r="AL8" s="227">
        <v>0</v>
      </c>
      <c r="AM8" s="206">
        <v>0</v>
      </c>
      <c r="AN8" s="206">
        <v>0</v>
      </c>
      <c r="AO8" s="207">
        <f t="shared" si="9"/>
        <v>0</v>
      </c>
      <c r="AP8" s="210">
        <v>10</v>
      </c>
      <c r="AQ8" s="206">
        <f t="shared" si="10"/>
        <v>63</v>
      </c>
      <c r="AR8" s="206">
        <f t="shared" si="11"/>
        <v>4</v>
      </c>
      <c r="AS8" s="206">
        <f t="shared" si="12"/>
        <v>53</v>
      </c>
      <c r="AT8" s="206">
        <f t="shared" si="13"/>
        <v>29</v>
      </c>
      <c r="AU8" s="206">
        <f t="shared" si="14"/>
        <v>149</v>
      </c>
      <c r="AV8" s="206">
        <f t="shared" si="15"/>
        <v>57</v>
      </c>
      <c r="AW8" s="206">
        <f t="shared" si="16"/>
        <v>15.75</v>
      </c>
      <c r="AX8" s="206">
        <f t="shared" si="17"/>
        <v>1.1886792452830188</v>
      </c>
      <c r="AY8" s="308">
        <f t="shared" si="0"/>
        <v>1.105263157894737</v>
      </c>
    </row>
    <row r="9" spans="1:51" ht="19.5" customHeight="1">
      <c r="A9" s="184" t="s">
        <v>34</v>
      </c>
      <c r="B9" s="141" t="s">
        <v>3</v>
      </c>
      <c r="C9" s="209">
        <v>50</v>
      </c>
      <c r="D9" s="209">
        <v>15</v>
      </c>
      <c r="E9" s="209">
        <v>18</v>
      </c>
      <c r="F9" s="207">
        <f t="shared" si="1"/>
        <v>83</v>
      </c>
      <c r="G9" s="209">
        <v>16</v>
      </c>
      <c r="H9" s="209">
        <v>3</v>
      </c>
      <c r="I9" s="209">
        <v>6</v>
      </c>
      <c r="J9" s="207">
        <f t="shared" si="2"/>
        <v>25</v>
      </c>
      <c r="K9" s="373">
        <v>0</v>
      </c>
      <c r="L9" s="373">
        <v>4</v>
      </c>
      <c r="M9" s="373">
        <v>2</v>
      </c>
      <c r="N9" s="365">
        <f t="shared" si="3"/>
        <v>6</v>
      </c>
      <c r="O9" s="206">
        <v>0</v>
      </c>
      <c r="P9" s="206">
        <v>0</v>
      </c>
      <c r="Q9" s="206">
        <v>0</v>
      </c>
      <c r="R9" s="206">
        <v>0</v>
      </c>
      <c r="S9" s="207">
        <f t="shared" si="4"/>
        <v>0</v>
      </c>
      <c r="T9" s="209">
        <v>0</v>
      </c>
      <c r="U9" s="209">
        <v>7</v>
      </c>
      <c r="V9" s="209">
        <v>15</v>
      </c>
      <c r="W9" s="209">
        <v>16</v>
      </c>
      <c r="X9" s="207">
        <f t="shared" si="5"/>
        <v>38</v>
      </c>
      <c r="Y9" s="364">
        <v>0</v>
      </c>
      <c r="Z9" s="364">
        <v>0</v>
      </c>
      <c r="AA9" s="364">
        <v>0</v>
      </c>
      <c r="AB9" s="364">
        <v>0</v>
      </c>
      <c r="AC9" s="365">
        <f t="shared" si="6"/>
        <v>0</v>
      </c>
      <c r="AD9" s="227">
        <v>0</v>
      </c>
      <c r="AE9" s="206">
        <v>0</v>
      </c>
      <c r="AF9" s="206">
        <v>0</v>
      </c>
      <c r="AG9" s="207">
        <f t="shared" si="7"/>
        <v>0</v>
      </c>
      <c r="AH9" s="227">
        <v>0</v>
      </c>
      <c r="AI9" s="206">
        <v>0</v>
      </c>
      <c r="AJ9" s="206">
        <v>0</v>
      </c>
      <c r="AK9" s="207">
        <f t="shared" si="8"/>
        <v>0</v>
      </c>
      <c r="AL9" s="227">
        <v>0</v>
      </c>
      <c r="AM9" s="206">
        <v>0</v>
      </c>
      <c r="AN9" s="206">
        <v>0</v>
      </c>
      <c r="AO9" s="207">
        <f t="shared" si="9"/>
        <v>0</v>
      </c>
      <c r="AP9" s="210">
        <v>46</v>
      </c>
      <c r="AQ9" s="206">
        <f t="shared" si="10"/>
        <v>66</v>
      </c>
      <c r="AR9" s="206">
        <f t="shared" si="11"/>
        <v>29</v>
      </c>
      <c r="AS9" s="206">
        <f t="shared" si="12"/>
        <v>41</v>
      </c>
      <c r="AT9" s="206">
        <f t="shared" si="13"/>
        <v>62</v>
      </c>
      <c r="AU9" s="206">
        <f t="shared" si="14"/>
        <v>198</v>
      </c>
      <c r="AV9" s="206">
        <f t="shared" si="15"/>
        <v>70</v>
      </c>
      <c r="AW9" s="206">
        <f t="shared" si="16"/>
        <v>2.2758620689655173</v>
      </c>
      <c r="AX9" s="206">
        <f t="shared" si="17"/>
        <v>1.6097560975609757</v>
      </c>
      <c r="AY9" s="308">
        <f t="shared" si="0"/>
        <v>0.9428571428571428</v>
      </c>
    </row>
    <row r="10" spans="1:51" ht="19.5" customHeight="1">
      <c r="A10" s="184" t="s">
        <v>35</v>
      </c>
      <c r="B10" s="141" t="s">
        <v>4</v>
      </c>
      <c r="C10" s="209">
        <v>101</v>
      </c>
      <c r="D10" s="209">
        <v>3</v>
      </c>
      <c r="E10" s="209">
        <v>10</v>
      </c>
      <c r="F10" s="207">
        <f t="shared" si="1"/>
        <v>114</v>
      </c>
      <c r="G10" s="209">
        <v>34</v>
      </c>
      <c r="H10" s="209">
        <v>0</v>
      </c>
      <c r="I10" s="209">
        <v>0</v>
      </c>
      <c r="J10" s="207">
        <f t="shared" si="2"/>
        <v>34</v>
      </c>
      <c r="K10" s="373">
        <v>0</v>
      </c>
      <c r="L10" s="373">
        <v>1</v>
      </c>
      <c r="M10" s="373">
        <v>14</v>
      </c>
      <c r="N10" s="365">
        <f t="shared" si="3"/>
        <v>15</v>
      </c>
      <c r="O10" s="206">
        <v>0</v>
      </c>
      <c r="P10" s="206">
        <v>0</v>
      </c>
      <c r="Q10" s="206">
        <v>0</v>
      </c>
      <c r="R10" s="206">
        <v>0</v>
      </c>
      <c r="S10" s="207">
        <f t="shared" si="4"/>
        <v>0</v>
      </c>
      <c r="T10" s="209">
        <v>5</v>
      </c>
      <c r="U10" s="209">
        <v>5</v>
      </c>
      <c r="V10" s="209">
        <v>16</v>
      </c>
      <c r="W10" s="209">
        <v>15</v>
      </c>
      <c r="X10" s="207">
        <f t="shared" si="5"/>
        <v>41</v>
      </c>
      <c r="Y10" s="364">
        <v>0</v>
      </c>
      <c r="Z10" s="364">
        <v>0</v>
      </c>
      <c r="AA10" s="364">
        <v>0</v>
      </c>
      <c r="AB10" s="364">
        <v>0</v>
      </c>
      <c r="AC10" s="365">
        <f t="shared" si="6"/>
        <v>0</v>
      </c>
      <c r="AD10" s="227">
        <v>19</v>
      </c>
      <c r="AE10" s="206">
        <v>0</v>
      </c>
      <c r="AF10" s="206">
        <v>0</v>
      </c>
      <c r="AG10" s="207">
        <f t="shared" si="7"/>
        <v>19</v>
      </c>
      <c r="AH10" s="227">
        <v>0</v>
      </c>
      <c r="AI10" s="206">
        <v>0</v>
      </c>
      <c r="AJ10" s="206">
        <v>0</v>
      </c>
      <c r="AK10" s="207">
        <f t="shared" si="8"/>
        <v>0</v>
      </c>
      <c r="AL10" s="227">
        <v>0</v>
      </c>
      <c r="AM10" s="206">
        <v>0</v>
      </c>
      <c r="AN10" s="206">
        <v>0</v>
      </c>
      <c r="AO10" s="207">
        <f t="shared" si="9"/>
        <v>0</v>
      </c>
      <c r="AP10" s="210">
        <v>12</v>
      </c>
      <c r="AQ10" s="206">
        <f t="shared" si="10"/>
        <v>159</v>
      </c>
      <c r="AR10" s="206">
        <f t="shared" si="11"/>
        <v>9</v>
      </c>
      <c r="AS10" s="206">
        <f t="shared" si="12"/>
        <v>40</v>
      </c>
      <c r="AT10" s="206">
        <f t="shared" si="13"/>
        <v>27</v>
      </c>
      <c r="AU10" s="206">
        <f t="shared" si="14"/>
        <v>235</v>
      </c>
      <c r="AV10" s="206">
        <f t="shared" si="15"/>
        <v>49</v>
      </c>
      <c r="AW10" s="206">
        <f t="shared" si="16"/>
        <v>17.666666666666668</v>
      </c>
      <c r="AX10" s="206">
        <f t="shared" si="17"/>
        <v>3.975</v>
      </c>
      <c r="AY10" s="308">
        <f t="shared" si="0"/>
        <v>3.2448979591836733</v>
      </c>
    </row>
    <row r="11" spans="1:51" ht="19.5" customHeight="1">
      <c r="A11" s="184" t="s">
        <v>45</v>
      </c>
      <c r="B11" s="141" t="s">
        <v>5</v>
      </c>
      <c r="C11" s="209">
        <v>50</v>
      </c>
      <c r="D11" s="209">
        <v>5</v>
      </c>
      <c r="E11" s="209">
        <v>22</v>
      </c>
      <c r="F11" s="207">
        <f t="shared" si="1"/>
        <v>77</v>
      </c>
      <c r="G11" s="209">
        <v>22</v>
      </c>
      <c r="H11" s="209">
        <v>1</v>
      </c>
      <c r="I11" s="209">
        <v>1</v>
      </c>
      <c r="J11" s="207">
        <f t="shared" si="2"/>
        <v>24</v>
      </c>
      <c r="K11" s="373">
        <v>0</v>
      </c>
      <c r="L11" s="373">
        <v>0</v>
      </c>
      <c r="M11" s="373">
        <v>0</v>
      </c>
      <c r="N11" s="365">
        <f t="shared" si="3"/>
        <v>0</v>
      </c>
      <c r="O11" s="206">
        <v>0</v>
      </c>
      <c r="P11" s="206">
        <v>0</v>
      </c>
      <c r="Q11" s="206">
        <v>0</v>
      </c>
      <c r="R11" s="206">
        <v>0</v>
      </c>
      <c r="S11" s="207">
        <f t="shared" si="4"/>
        <v>0</v>
      </c>
      <c r="T11" s="209">
        <v>0</v>
      </c>
      <c r="U11" s="209">
        <v>3</v>
      </c>
      <c r="V11" s="209">
        <v>13</v>
      </c>
      <c r="W11" s="209">
        <v>13</v>
      </c>
      <c r="X11" s="207">
        <f t="shared" si="5"/>
        <v>29</v>
      </c>
      <c r="Y11" s="364">
        <v>0</v>
      </c>
      <c r="Z11" s="364">
        <v>0</v>
      </c>
      <c r="AA11" s="364">
        <v>0</v>
      </c>
      <c r="AB11" s="364">
        <v>0</v>
      </c>
      <c r="AC11" s="365">
        <f t="shared" si="6"/>
        <v>0</v>
      </c>
      <c r="AD11" s="227">
        <v>0</v>
      </c>
      <c r="AE11" s="206">
        <v>0</v>
      </c>
      <c r="AF11" s="206">
        <v>0</v>
      </c>
      <c r="AG11" s="207">
        <f t="shared" si="7"/>
        <v>0</v>
      </c>
      <c r="AH11" s="227">
        <v>1</v>
      </c>
      <c r="AI11" s="206">
        <v>0</v>
      </c>
      <c r="AJ11" s="206">
        <v>0</v>
      </c>
      <c r="AK11" s="207">
        <f t="shared" si="8"/>
        <v>1</v>
      </c>
      <c r="AL11" s="227">
        <v>0</v>
      </c>
      <c r="AM11" s="206">
        <v>0</v>
      </c>
      <c r="AN11" s="206">
        <v>0</v>
      </c>
      <c r="AO11" s="207">
        <f t="shared" si="9"/>
        <v>0</v>
      </c>
      <c r="AP11" s="210">
        <v>31</v>
      </c>
      <c r="AQ11" s="206">
        <f t="shared" si="10"/>
        <v>73</v>
      </c>
      <c r="AR11" s="206">
        <f t="shared" si="11"/>
        <v>9</v>
      </c>
      <c r="AS11" s="206">
        <f t="shared" si="12"/>
        <v>36</v>
      </c>
      <c r="AT11" s="206">
        <f t="shared" si="13"/>
        <v>44</v>
      </c>
      <c r="AU11" s="206">
        <f t="shared" si="14"/>
        <v>162</v>
      </c>
      <c r="AV11" s="206">
        <f t="shared" si="15"/>
        <v>45</v>
      </c>
      <c r="AW11" s="206">
        <f t="shared" si="16"/>
        <v>8.11111111111111</v>
      </c>
      <c r="AX11" s="206">
        <f t="shared" si="17"/>
        <v>2.0277777777777777</v>
      </c>
      <c r="AY11" s="308">
        <f t="shared" si="0"/>
        <v>1.6222222222222222</v>
      </c>
    </row>
    <row r="12" spans="1:51" ht="19.5" customHeight="1">
      <c r="A12" s="184" t="s">
        <v>46</v>
      </c>
      <c r="B12" s="141" t="s">
        <v>6</v>
      </c>
      <c r="C12" s="209">
        <v>226</v>
      </c>
      <c r="D12" s="209">
        <v>12</v>
      </c>
      <c r="E12" s="209">
        <v>43</v>
      </c>
      <c r="F12" s="207">
        <f t="shared" si="1"/>
        <v>281</v>
      </c>
      <c r="G12" s="209">
        <v>51</v>
      </c>
      <c r="H12" s="209">
        <v>5</v>
      </c>
      <c r="I12" s="209">
        <v>4</v>
      </c>
      <c r="J12" s="207">
        <f t="shared" si="2"/>
        <v>60</v>
      </c>
      <c r="K12" s="373">
        <v>0</v>
      </c>
      <c r="L12" s="373">
        <v>0</v>
      </c>
      <c r="M12" s="373">
        <v>0</v>
      </c>
      <c r="N12" s="365">
        <f t="shared" si="3"/>
        <v>0</v>
      </c>
      <c r="O12" s="206">
        <v>0</v>
      </c>
      <c r="P12" s="206">
        <v>0</v>
      </c>
      <c r="Q12" s="206">
        <v>0</v>
      </c>
      <c r="R12" s="206">
        <v>0</v>
      </c>
      <c r="S12" s="207">
        <f t="shared" si="4"/>
        <v>0</v>
      </c>
      <c r="T12" s="209">
        <v>9</v>
      </c>
      <c r="U12" s="209">
        <v>9</v>
      </c>
      <c r="V12" s="209">
        <v>25</v>
      </c>
      <c r="W12" s="209">
        <v>16</v>
      </c>
      <c r="X12" s="207">
        <f t="shared" si="5"/>
        <v>59</v>
      </c>
      <c r="Y12" s="364">
        <v>0</v>
      </c>
      <c r="Z12" s="364">
        <v>0</v>
      </c>
      <c r="AA12" s="364">
        <v>0</v>
      </c>
      <c r="AB12" s="364">
        <v>0</v>
      </c>
      <c r="AC12" s="365">
        <f t="shared" si="6"/>
        <v>0</v>
      </c>
      <c r="AD12" s="227">
        <v>0</v>
      </c>
      <c r="AE12" s="206">
        <v>0</v>
      </c>
      <c r="AF12" s="206">
        <v>0</v>
      </c>
      <c r="AG12" s="207">
        <f t="shared" si="7"/>
        <v>0</v>
      </c>
      <c r="AH12" s="227">
        <v>0</v>
      </c>
      <c r="AI12" s="206">
        <v>0</v>
      </c>
      <c r="AJ12" s="206">
        <v>0</v>
      </c>
      <c r="AK12" s="207">
        <f t="shared" si="8"/>
        <v>0</v>
      </c>
      <c r="AL12" s="227">
        <v>0</v>
      </c>
      <c r="AM12" s="206">
        <v>0</v>
      </c>
      <c r="AN12" s="206">
        <v>0</v>
      </c>
      <c r="AO12" s="207">
        <f t="shared" si="9"/>
        <v>0</v>
      </c>
      <c r="AP12" s="210">
        <v>73</v>
      </c>
      <c r="AQ12" s="206">
        <f t="shared" si="10"/>
        <v>286</v>
      </c>
      <c r="AR12" s="206">
        <f t="shared" si="11"/>
        <v>26</v>
      </c>
      <c r="AS12" s="206">
        <f t="shared" si="12"/>
        <v>72</v>
      </c>
      <c r="AT12" s="206">
        <f t="shared" si="13"/>
        <v>89</v>
      </c>
      <c r="AU12" s="206">
        <f t="shared" si="14"/>
        <v>473</v>
      </c>
      <c r="AV12" s="206">
        <f t="shared" si="15"/>
        <v>98</v>
      </c>
      <c r="AW12" s="206">
        <f t="shared" si="16"/>
        <v>11</v>
      </c>
      <c r="AX12" s="206">
        <f t="shared" si="17"/>
        <v>3.9722222222222223</v>
      </c>
      <c r="AY12" s="308">
        <f t="shared" si="0"/>
        <v>2.9183673469387754</v>
      </c>
    </row>
    <row r="13" spans="1:51" ht="19.5" customHeight="1">
      <c r="A13" s="184" t="s">
        <v>47</v>
      </c>
      <c r="B13" s="141" t="s">
        <v>7</v>
      </c>
      <c r="C13" s="209">
        <v>198</v>
      </c>
      <c r="D13" s="209">
        <v>25</v>
      </c>
      <c r="E13" s="209">
        <v>51</v>
      </c>
      <c r="F13" s="207">
        <f t="shared" si="1"/>
        <v>274</v>
      </c>
      <c r="G13" s="209">
        <v>37</v>
      </c>
      <c r="H13" s="209">
        <v>1</v>
      </c>
      <c r="I13" s="209">
        <v>2</v>
      </c>
      <c r="J13" s="207">
        <f t="shared" si="2"/>
        <v>40</v>
      </c>
      <c r="K13" s="373">
        <v>23</v>
      </c>
      <c r="L13" s="373">
        <v>15</v>
      </c>
      <c r="M13" s="373">
        <v>51</v>
      </c>
      <c r="N13" s="365">
        <f t="shared" si="3"/>
        <v>89</v>
      </c>
      <c r="O13" s="206">
        <v>0</v>
      </c>
      <c r="P13" s="206">
        <v>0</v>
      </c>
      <c r="Q13" s="206">
        <v>0</v>
      </c>
      <c r="R13" s="206">
        <v>0</v>
      </c>
      <c r="S13" s="207">
        <f t="shared" si="4"/>
        <v>0</v>
      </c>
      <c r="T13" s="209">
        <v>0</v>
      </c>
      <c r="U13" s="209">
        <v>18</v>
      </c>
      <c r="V13" s="209">
        <v>102</v>
      </c>
      <c r="W13" s="209">
        <v>25</v>
      </c>
      <c r="X13" s="207">
        <f t="shared" si="5"/>
        <v>145</v>
      </c>
      <c r="Y13" s="364">
        <v>0</v>
      </c>
      <c r="Z13" s="364">
        <v>0</v>
      </c>
      <c r="AA13" s="364">
        <v>0</v>
      </c>
      <c r="AB13" s="364">
        <v>0</v>
      </c>
      <c r="AC13" s="365">
        <f t="shared" si="6"/>
        <v>0</v>
      </c>
      <c r="AD13" s="227">
        <v>0</v>
      </c>
      <c r="AE13" s="206">
        <v>0</v>
      </c>
      <c r="AF13" s="206">
        <v>0</v>
      </c>
      <c r="AG13" s="207">
        <f t="shared" si="7"/>
        <v>0</v>
      </c>
      <c r="AH13" s="227">
        <v>1</v>
      </c>
      <c r="AI13" s="206">
        <v>0</v>
      </c>
      <c r="AJ13" s="206">
        <v>0</v>
      </c>
      <c r="AK13" s="207">
        <f t="shared" si="8"/>
        <v>1</v>
      </c>
      <c r="AL13" s="227">
        <v>9</v>
      </c>
      <c r="AM13" s="206">
        <v>0</v>
      </c>
      <c r="AN13" s="206">
        <v>0</v>
      </c>
      <c r="AO13" s="207">
        <f t="shared" si="9"/>
        <v>9</v>
      </c>
      <c r="AP13" s="210">
        <v>37</v>
      </c>
      <c r="AQ13" s="206">
        <f t="shared" si="10"/>
        <v>268</v>
      </c>
      <c r="AR13" s="206">
        <f t="shared" si="11"/>
        <v>59</v>
      </c>
      <c r="AS13" s="206">
        <f t="shared" si="12"/>
        <v>206</v>
      </c>
      <c r="AT13" s="206">
        <f t="shared" si="13"/>
        <v>62</v>
      </c>
      <c r="AU13" s="206">
        <f t="shared" si="14"/>
        <v>595</v>
      </c>
      <c r="AV13" s="206">
        <f t="shared" si="15"/>
        <v>265</v>
      </c>
      <c r="AW13" s="206">
        <f t="shared" si="16"/>
        <v>4.5423728813559325</v>
      </c>
      <c r="AX13" s="206">
        <f t="shared" si="17"/>
        <v>1.3009708737864079</v>
      </c>
      <c r="AY13" s="308">
        <f t="shared" si="0"/>
        <v>1.0113207547169811</v>
      </c>
    </row>
    <row r="14" spans="1:51" ht="19.5" customHeight="1">
      <c r="A14" s="184" t="s">
        <v>49</v>
      </c>
      <c r="B14" s="141" t="s">
        <v>9</v>
      </c>
      <c r="C14" s="209">
        <v>270</v>
      </c>
      <c r="D14" s="209">
        <v>8</v>
      </c>
      <c r="E14" s="209">
        <v>30</v>
      </c>
      <c r="F14" s="207">
        <f t="shared" si="1"/>
        <v>308</v>
      </c>
      <c r="G14" s="209">
        <v>64</v>
      </c>
      <c r="H14" s="209">
        <v>0</v>
      </c>
      <c r="I14" s="209">
        <v>0</v>
      </c>
      <c r="J14" s="207">
        <f t="shared" si="2"/>
        <v>64</v>
      </c>
      <c r="K14" s="373">
        <v>0</v>
      </c>
      <c r="L14" s="373">
        <v>0</v>
      </c>
      <c r="M14" s="373">
        <v>0</v>
      </c>
      <c r="N14" s="365">
        <f t="shared" si="3"/>
        <v>0</v>
      </c>
      <c r="O14" s="206">
        <v>0</v>
      </c>
      <c r="P14" s="206">
        <v>1</v>
      </c>
      <c r="Q14" s="206">
        <v>0</v>
      </c>
      <c r="R14" s="206">
        <v>0</v>
      </c>
      <c r="S14" s="207">
        <f t="shared" si="4"/>
        <v>1</v>
      </c>
      <c r="T14" s="209">
        <v>202</v>
      </c>
      <c r="U14" s="209">
        <v>28</v>
      </c>
      <c r="V14" s="209">
        <v>103</v>
      </c>
      <c r="W14" s="209">
        <v>70</v>
      </c>
      <c r="X14" s="207">
        <f t="shared" si="5"/>
        <v>403</v>
      </c>
      <c r="Y14" s="364">
        <v>0</v>
      </c>
      <c r="Z14" s="364">
        <v>0</v>
      </c>
      <c r="AA14" s="364">
        <v>0</v>
      </c>
      <c r="AB14" s="364">
        <v>0</v>
      </c>
      <c r="AC14" s="365">
        <f t="shared" si="6"/>
        <v>0</v>
      </c>
      <c r="AD14" s="227">
        <v>45</v>
      </c>
      <c r="AE14" s="206">
        <v>0</v>
      </c>
      <c r="AF14" s="206">
        <v>0</v>
      </c>
      <c r="AG14" s="207">
        <f t="shared" si="7"/>
        <v>45</v>
      </c>
      <c r="AH14" s="227">
        <v>9</v>
      </c>
      <c r="AI14" s="206">
        <v>0</v>
      </c>
      <c r="AJ14" s="206">
        <v>0</v>
      </c>
      <c r="AK14" s="207">
        <f t="shared" si="8"/>
        <v>9</v>
      </c>
      <c r="AL14" s="227">
        <v>0</v>
      </c>
      <c r="AM14" s="206">
        <v>0</v>
      </c>
      <c r="AN14" s="206">
        <v>0</v>
      </c>
      <c r="AO14" s="207">
        <f t="shared" si="9"/>
        <v>0</v>
      </c>
      <c r="AP14" s="210">
        <v>48</v>
      </c>
      <c r="AQ14" s="206">
        <f t="shared" si="10"/>
        <v>590</v>
      </c>
      <c r="AR14" s="206">
        <f t="shared" si="11"/>
        <v>37</v>
      </c>
      <c r="AS14" s="206">
        <f t="shared" si="12"/>
        <v>133</v>
      </c>
      <c r="AT14" s="206">
        <f t="shared" si="13"/>
        <v>118</v>
      </c>
      <c r="AU14" s="206">
        <f t="shared" si="14"/>
        <v>878</v>
      </c>
      <c r="AV14" s="206">
        <f t="shared" si="15"/>
        <v>170</v>
      </c>
      <c r="AW14" s="206">
        <f t="shared" si="16"/>
        <v>15.945945945945946</v>
      </c>
      <c r="AX14" s="206">
        <f t="shared" si="17"/>
        <v>4.43609022556391</v>
      </c>
      <c r="AY14" s="308">
        <f t="shared" si="0"/>
        <v>3.4705882352941178</v>
      </c>
    </row>
    <row r="15" spans="1:51" ht="19.5" customHeight="1">
      <c r="A15" s="184"/>
      <c r="B15" s="141" t="s">
        <v>188</v>
      </c>
      <c r="C15" s="209">
        <v>68</v>
      </c>
      <c r="D15" s="209">
        <v>5</v>
      </c>
      <c r="E15" s="209">
        <v>30</v>
      </c>
      <c r="F15" s="207">
        <f t="shared" si="1"/>
        <v>103</v>
      </c>
      <c r="G15" s="209">
        <v>28</v>
      </c>
      <c r="H15" s="209">
        <v>0</v>
      </c>
      <c r="I15" s="209">
        <v>0</v>
      </c>
      <c r="J15" s="207">
        <f t="shared" si="2"/>
        <v>28</v>
      </c>
      <c r="K15" s="373">
        <v>0</v>
      </c>
      <c r="L15" s="373">
        <v>0</v>
      </c>
      <c r="M15" s="373">
        <v>0</v>
      </c>
      <c r="N15" s="365">
        <f t="shared" si="3"/>
        <v>0</v>
      </c>
      <c r="O15" s="206">
        <v>0</v>
      </c>
      <c r="P15" s="206">
        <v>1</v>
      </c>
      <c r="Q15" s="206">
        <v>0</v>
      </c>
      <c r="R15" s="206">
        <v>0</v>
      </c>
      <c r="S15" s="207">
        <f t="shared" si="4"/>
        <v>1</v>
      </c>
      <c r="T15" s="209">
        <v>1</v>
      </c>
      <c r="U15" s="209">
        <v>3</v>
      </c>
      <c r="V15" s="209">
        <v>15</v>
      </c>
      <c r="W15" s="209">
        <v>27</v>
      </c>
      <c r="X15" s="207">
        <f t="shared" si="5"/>
        <v>46</v>
      </c>
      <c r="Y15" s="364">
        <v>0</v>
      </c>
      <c r="Z15" s="364">
        <v>0</v>
      </c>
      <c r="AA15" s="364">
        <v>0</v>
      </c>
      <c r="AB15" s="364">
        <v>0</v>
      </c>
      <c r="AC15" s="365">
        <f t="shared" si="6"/>
        <v>0</v>
      </c>
      <c r="AD15" s="227">
        <v>0</v>
      </c>
      <c r="AE15" s="206">
        <v>0</v>
      </c>
      <c r="AF15" s="206">
        <v>0</v>
      </c>
      <c r="AG15" s="207">
        <f t="shared" si="7"/>
        <v>0</v>
      </c>
      <c r="AH15" s="227">
        <v>1</v>
      </c>
      <c r="AI15" s="206">
        <v>0</v>
      </c>
      <c r="AJ15" s="206">
        <v>0</v>
      </c>
      <c r="AK15" s="207">
        <f t="shared" si="8"/>
        <v>1</v>
      </c>
      <c r="AL15" s="227">
        <v>0</v>
      </c>
      <c r="AM15" s="206">
        <v>0</v>
      </c>
      <c r="AN15" s="206">
        <v>0</v>
      </c>
      <c r="AO15" s="207">
        <f t="shared" si="9"/>
        <v>0</v>
      </c>
      <c r="AP15" s="210">
        <v>48</v>
      </c>
      <c r="AQ15" s="206">
        <f t="shared" si="10"/>
        <v>98</v>
      </c>
      <c r="AR15" s="206">
        <f t="shared" si="11"/>
        <v>9</v>
      </c>
      <c r="AS15" s="206">
        <f t="shared" si="12"/>
        <v>45</v>
      </c>
      <c r="AT15" s="206">
        <f t="shared" si="13"/>
        <v>75</v>
      </c>
      <c r="AU15" s="206">
        <f t="shared" si="14"/>
        <v>227</v>
      </c>
      <c r="AV15" s="206">
        <f t="shared" si="15"/>
        <v>54</v>
      </c>
      <c r="AW15" s="206">
        <f t="shared" si="16"/>
        <v>10.88888888888889</v>
      </c>
      <c r="AX15" s="206">
        <f t="shared" si="17"/>
        <v>2.1777777777777776</v>
      </c>
      <c r="AY15" s="308">
        <f t="shared" si="0"/>
        <v>1.8148148148148149</v>
      </c>
    </row>
    <row r="16" spans="1:51" ht="19.5" customHeight="1">
      <c r="A16" s="184"/>
      <c r="B16" s="141" t="s">
        <v>189</v>
      </c>
      <c r="C16" s="209">
        <v>202</v>
      </c>
      <c r="D16" s="209">
        <v>3</v>
      </c>
      <c r="E16" s="209">
        <v>0</v>
      </c>
      <c r="F16" s="207">
        <f t="shared" si="1"/>
        <v>205</v>
      </c>
      <c r="G16" s="209">
        <v>36</v>
      </c>
      <c r="H16" s="209">
        <v>0</v>
      </c>
      <c r="I16" s="209">
        <v>0</v>
      </c>
      <c r="J16" s="207">
        <f t="shared" si="2"/>
        <v>36</v>
      </c>
      <c r="K16" s="373">
        <v>0</v>
      </c>
      <c r="L16" s="373">
        <v>0</v>
      </c>
      <c r="M16" s="373">
        <v>0</v>
      </c>
      <c r="N16" s="365">
        <f t="shared" si="3"/>
        <v>0</v>
      </c>
      <c r="O16" s="206">
        <v>0</v>
      </c>
      <c r="P16" s="206">
        <v>0</v>
      </c>
      <c r="Q16" s="206">
        <v>0</v>
      </c>
      <c r="R16" s="206">
        <v>0</v>
      </c>
      <c r="S16" s="207">
        <f t="shared" si="4"/>
        <v>0</v>
      </c>
      <c r="T16" s="209">
        <v>201</v>
      </c>
      <c r="U16" s="209">
        <v>25</v>
      </c>
      <c r="V16" s="209">
        <v>88</v>
      </c>
      <c r="W16" s="209">
        <v>43</v>
      </c>
      <c r="X16" s="207">
        <f t="shared" si="5"/>
        <v>357</v>
      </c>
      <c r="Y16" s="364">
        <v>0</v>
      </c>
      <c r="Z16" s="364">
        <v>0</v>
      </c>
      <c r="AA16" s="364">
        <v>0</v>
      </c>
      <c r="AB16" s="364">
        <v>0</v>
      </c>
      <c r="AC16" s="365">
        <f t="shared" si="6"/>
        <v>0</v>
      </c>
      <c r="AD16" s="227">
        <v>45</v>
      </c>
      <c r="AE16" s="206">
        <v>0</v>
      </c>
      <c r="AF16" s="206">
        <v>0</v>
      </c>
      <c r="AG16" s="207">
        <f t="shared" si="7"/>
        <v>45</v>
      </c>
      <c r="AH16" s="227">
        <v>8</v>
      </c>
      <c r="AI16" s="206">
        <v>0</v>
      </c>
      <c r="AJ16" s="206">
        <v>0</v>
      </c>
      <c r="AK16" s="207">
        <f t="shared" si="8"/>
        <v>8</v>
      </c>
      <c r="AL16" s="227">
        <v>0</v>
      </c>
      <c r="AM16" s="206">
        <v>0</v>
      </c>
      <c r="AN16" s="206">
        <v>0</v>
      </c>
      <c r="AO16" s="207">
        <f t="shared" si="9"/>
        <v>0</v>
      </c>
      <c r="AP16" s="210">
        <v>0</v>
      </c>
      <c r="AQ16" s="206">
        <f t="shared" si="10"/>
        <v>492</v>
      </c>
      <c r="AR16" s="206">
        <f t="shared" si="11"/>
        <v>28</v>
      </c>
      <c r="AS16" s="206">
        <f t="shared" si="12"/>
        <v>88</v>
      </c>
      <c r="AT16" s="206">
        <f t="shared" si="13"/>
        <v>43</v>
      </c>
      <c r="AU16" s="206">
        <f t="shared" si="14"/>
        <v>651</v>
      </c>
      <c r="AV16" s="206">
        <f t="shared" si="15"/>
        <v>116</v>
      </c>
      <c r="AW16" s="206">
        <f t="shared" si="16"/>
        <v>17.571428571428573</v>
      </c>
      <c r="AX16" s="206">
        <f t="shared" si="17"/>
        <v>5.590909090909091</v>
      </c>
      <c r="AY16" s="308">
        <f t="shared" si="0"/>
        <v>4.241379310344827</v>
      </c>
    </row>
    <row r="17" spans="1:51" ht="19.5" customHeight="1">
      <c r="A17" s="184" t="s">
        <v>50</v>
      </c>
      <c r="B17" s="141" t="s">
        <v>10</v>
      </c>
      <c r="C17" s="209">
        <v>71</v>
      </c>
      <c r="D17" s="209">
        <v>2</v>
      </c>
      <c r="E17" s="209">
        <v>9</v>
      </c>
      <c r="F17" s="207">
        <f t="shared" si="1"/>
        <v>82</v>
      </c>
      <c r="G17" s="209">
        <v>17</v>
      </c>
      <c r="H17" s="209">
        <v>2</v>
      </c>
      <c r="I17" s="209">
        <v>1</v>
      </c>
      <c r="J17" s="207">
        <f t="shared" si="2"/>
        <v>20</v>
      </c>
      <c r="K17" s="373">
        <v>0</v>
      </c>
      <c r="L17" s="373">
        <v>0</v>
      </c>
      <c r="M17" s="373">
        <v>0</v>
      </c>
      <c r="N17" s="365">
        <f t="shared" si="3"/>
        <v>0</v>
      </c>
      <c r="O17" s="206">
        <v>0</v>
      </c>
      <c r="P17" s="206">
        <v>0</v>
      </c>
      <c r="Q17" s="206">
        <v>0</v>
      </c>
      <c r="R17" s="206">
        <v>0</v>
      </c>
      <c r="S17" s="207">
        <f t="shared" si="4"/>
        <v>0</v>
      </c>
      <c r="T17" s="209">
        <v>0</v>
      </c>
      <c r="U17" s="209">
        <v>7</v>
      </c>
      <c r="V17" s="209">
        <v>43</v>
      </c>
      <c r="W17" s="209">
        <v>10</v>
      </c>
      <c r="X17" s="207">
        <f t="shared" si="5"/>
        <v>60</v>
      </c>
      <c r="Y17" s="364">
        <v>0</v>
      </c>
      <c r="Z17" s="364">
        <v>0</v>
      </c>
      <c r="AA17" s="364">
        <v>0</v>
      </c>
      <c r="AB17" s="364">
        <v>0</v>
      </c>
      <c r="AC17" s="365">
        <f t="shared" si="6"/>
        <v>0</v>
      </c>
      <c r="AD17" s="227">
        <v>0</v>
      </c>
      <c r="AE17" s="206">
        <v>0</v>
      </c>
      <c r="AF17" s="206">
        <v>0</v>
      </c>
      <c r="AG17" s="207">
        <f t="shared" si="7"/>
        <v>0</v>
      </c>
      <c r="AH17" s="227">
        <v>0</v>
      </c>
      <c r="AI17" s="206">
        <v>0</v>
      </c>
      <c r="AJ17" s="206">
        <v>0</v>
      </c>
      <c r="AK17" s="207">
        <f t="shared" si="8"/>
        <v>0</v>
      </c>
      <c r="AL17" s="227">
        <v>0</v>
      </c>
      <c r="AM17" s="206">
        <v>0</v>
      </c>
      <c r="AN17" s="206">
        <v>0</v>
      </c>
      <c r="AO17" s="207">
        <f t="shared" si="9"/>
        <v>0</v>
      </c>
      <c r="AP17" s="210">
        <v>13</v>
      </c>
      <c r="AQ17" s="206">
        <f t="shared" si="10"/>
        <v>88</v>
      </c>
      <c r="AR17" s="206">
        <f t="shared" si="11"/>
        <v>11</v>
      </c>
      <c r="AS17" s="206">
        <f t="shared" si="12"/>
        <v>53</v>
      </c>
      <c r="AT17" s="206">
        <f t="shared" si="13"/>
        <v>23</v>
      </c>
      <c r="AU17" s="206">
        <f t="shared" si="14"/>
        <v>175</v>
      </c>
      <c r="AV17" s="206">
        <f t="shared" si="15"/>
        <v>64</v>
      </c>
      <c r="AW17" s="206">
        <f t="shared" si="16"/>
        <v>8</v>
      </c>
      <c r="AX17" s="206">
        <f t="shared" si="17"/>
        <v>1.6603773584905661</v>
      </c>
      <c r="AY17" s="308">
        <f t="shared" si="0"/>
        <v>1.375</v>
      </c>
    </row>
    <row r="18" spans="1:51" ht="19.5" customHeight="1">
      <c r="A18" s="184" t="s">
        <v>51</v>
      </c>
      <c r="B18" s="141" t="s">
        <v>11</v>
      </c>
      <c r="C18" s="209">
        <v>45</v>
      </c>
      <c r="D18" s="209">
        <v>6</v>
      </c>
      <c r="E18" s="209">
        <v>12</v>
      </c>
      <c r="F18" s="207">
        <f t="shared" si="1"/>
        <v>63</v>
      </c>
      <c r="G18" s="209">
        <v>25</v>
      </c>
      <c r="H18" s="209">
        <v>1</v>
      </c>
      <c r="I18" s="209">
        <v>0</v>
      </c>
      <c r="J18" s="207">
        <f t="shared" si="2"/>
        <v>26</v>
      </c>
      <c r="K18" s="373">
        <v>0</v>
      </c>
      <c r="L18" s="373">
        <v>0</v>
      </c>
      <c r="M18" s="373">
        <v>0</v>
      </c>
      <c r="N18" s="365">
        <f t="shared" si="3"/>
        <v>0</v>
      </c>
      <c r="O18" s="206">
        <v>0</v>
      </c>
      <c r="P18" s="206">
        <v>0</v>
      </c>
      <c r="Q18" s="206">
        <v>0</v>
      </c>
      <c r="R18" s="206">
        <v>0</v>
      </c>
      <c r="S18" s="207">
        <f t="shared" si="4"/>
        <v>0</v>
      </c>
      <c r="T18" s="209">
        <v>1</v>
      </c>
      <c r="U18" s="209">
        <v>3</v>
      </c>
      <c r="V18" s="209">
        <v>21</v>
      </c>
      <c r="W18" s="209">
        <v>0</v>
      </c>
      <c r="X18" s="207">
        <f t="shared" si="5"/>
        <v>25</v>
      </c>
      <c r="Y18" s="364">
        <v>0</v>
      </c>
      <c r="Z18" s="364">
        <v>0</v>
      </c>
      <c r="AA18" s="364">
        <v>0</v>
      </c>
      <c r="AB18" s="364">
        <v>0</v>
      </c>
      <c r="AC18" s="365">
        <f t="shared" si="6"/>
        <v>0</v>
      </c>
      <c r="AD18" s="227">
        <v>0</v>
      </c>
      <c r="AE18" s="206">
        <v>0</v>
      </c>
      <c r="AF18" s="206">
        <v>0</v>
      </c>
      <c r="AG18" s="207">
        <f t="shared" si="7"/>
        <v>0</v>
      </c>
      <c r="AH18" s="227">
        <v>2</v>
      </c>
      <c r="AI18" s="206">
        <v>0</v>
      </c>
      <c r="AJ18" s="206">
        <v>0</v>
      </c>
      <c r="AK18" s="207">
        <f t="shared" si="8"/>
        <v>2</v>
      </c>
      <c r="AL18" s="227">
        <v>0</v>
      </c>
      <c r="AM18" s="206">
        <v>0</v>
      </c>
      <c r="AN18" s="206">
        <v>0</v>
      </c>
      <c r="AO18" s="207">
        <f t="shared" si="9"/>
        <v>0</v>
      </c>
      <c r="AP18" s="210">
        <v>13</v>
      </c>
      <c r="AQ18" s="206">
        <f t="shared" si="10"/>
        <v>73</v>
      </c>
      <c r="AR18" s="206">
        <f t="shared" si="11"/>
        <v>10</v>
      </c>
      <c r="AS18" s="206">
        <f t="shared" si="12"/>
        <v>33</v>
      </c>
      <c r="AT18" s="206">
        <f t="shared" si="13"/>
        <v>13</v>
      </c>
      <c r="AU18" s="206">
        <f t="shared" si="14"/>
        <v>129</v>
      </c>
      <c r="AV18" s="206">
        <f t="shared" si="15"/>
        <v>43</v>
      </c>
      <c r="AW18" s="206">
        <f t="shared" si="16"/>
        <v>7.3</v>
      </c>
      <c r="AX18" s="206">
        <f t="shared" si="17"/>
        <v>2.212121212121212</v>
      </c>
      <c r="AY18" s="308">
        <f t="shared" si="0"/>
        <v>1.697674418604651</v>
      </c>
    </row>
    <row r="19" spans="1:51" ht="19.5" customHeight="1">
      <c r="A19" s="184" t="s">
        <v>52</v>
      </c>
      <c r="B19" s="141" t="s">
        <v>12</v>
      </c>
      <c r="C19" s="209">
        <v>95</v>
      </c>
      <c r="D19" s="209">
        <v>42</v>
      </c>
      <c r="E19" s="209">
        <v>40</v>
      </c>
      <c r="F19" s="207">
        <f t="shared" si="1"/>
        <v>177</v>
      </c>
      <c r="G19" s="209">
        <v>28</v>
      </c>
      <c r="H19" s="209">
        <v>4</v>
      </c>
      <c r="I19" s="209">
        <v>3</v>
      </c>
      <c r="J19" s="207">
        <f t="shared" si="2"/>
        <v>35</v>
      </c>
      <c r="K19" s="373">
        <v>0</v>
      </c>
      <c r="L19" s="373">
        <v>10</v>
      </c>
      <c r="M19" s="373">
        <v>9</v>
      </c>
      <c r="N19" s="365">
        <f t="shared" si="3"/>
        <v>19</v>
      </c>
      <c r="O19" s="206">
        <v>0</v>
      </c>
      <c r="P19" s="206">
        <v>0</v>
      </c>
      <c r="Q19" s="206">
        <v>1</v>
      </c>
      <c r="R19" s="206">
        <v>0</v>
      </c>
      <c r="S19" s="207">
        <f t="shared" si="4"/>
        <v>1</v>
      </c>
      <c r="T19" s="209">
        <v>0</v>
      </c>
      <c r="U19" s="209">
        <v>43</v>
      </c>
      <c r="V19" s="209">
        <v>23</v>
      </c>
      <c r="W19" s="209">
        <v>49</v>
      </c>
      <c r="X19" s="207">
        <f t="shared" si="5"/>
        <v>115</v>
      </c>
      <c r="Y19" s="364">
        <v>0</v>
      </c>
      <c r="Z19" s="364">
        <v>0</v>
      </c>
      <c r="AA19" s="364">
        <v>0</v>
      </c>
      <c r="AB19" s="364">
        <v>0</v>
      </c>
      <c r="AC19" s="365">
        <f t="shared" si="6"/>
        <v>0</v>
      </c>
      <c r="AD19" s="227">
        <v>0</v>
      </c>
      <c r="AE19" s="206">
        <v>0</v>
      </c>
      <c r="AF19" s="206">
        <v>0</v>
      </c>
      <c r="AG19" s="207">
        <f t="shared" si="7"/>
        <v>0</v>
      </c>
      <c r="AH19" s="227">
        <v>0</v>
      </c>
      <c r="AI19" s="206">
        <v>0</v>
      </c>
      <c r="AJ19" s="206">
        <v>0</v>
      </c>
      <c r="AK19" s="207">
        <f t="shared" si="8"/>
        <v>0</v>
      </c>
      <c r="AL19" s="227">
        <v>0</v>
      </c>
      <c r="AM19" s="206">
        <v>0</v>
      </c>
      <c r="AN19" s="206">
        <v>0</v>
      </c>
      <c r="AO19" s="207">
        <f t="shared" si="9"/>
        <v>0</v>
      </c>
      <c r="AP19" s="210">
        <v>32</v>
      </c>
      <c r="AQ19" s="206">
        <f t="shared" si="10"/>
        <v>123</v>
      </c>
      <c r="AR19" s="206">
        <f t="shared" si="11"/>
        <v>99</v>
      </c>
      <c r="AS19" s="206">
        <f t="shared" si="12"/>
        <v>76</v>
      </c>
      <c r="AT19" s="206">
        <f t="shared" si="13"/>
        <v>81</v>
      </c>
      <c r="AU19" s="206">
        <f t="shared" si="14"/>
        <v>379</v>
      </c>
      <c r="AV19" s="206">
        <f t="shared" si="15"/>
        <v>175</v>
      </c>
      <c r="AW19" s="206">
        <f t="shared" si="16"/>
        <v>1.2424242424242424</v>
      </c>
      <c r="AX19" s="206">
        <f t="shared" si="17"/>
        <v>1.618421052631579</v>
      </c>
      <c r="AY19" s="308">
        <f t="shared" si="0"/>
        <v>0.7028571428571428</v>
      </c>
    </row>
    <row r="20" spans="1:51" ht="19.5" customHeight="1">
      <c r="A20" s="184" t="s">
        <v>53</v>
      </c>
      <c r="B20" s="141" t="s">
        <v>13</v>
      </c>
      <c r="C20" s="209">
        <v>66</v>
      </c>
      <c r="D20" s="209">
        <v>3</v>
      </c>
      <c r="E20" s="209">
        <v>21</v>
      </c>
      <c r="F20" s="207">
        <f t="shared" si="1"/>
        <v>90</v>
      </c>
      <c r="G20" s="209">
        <v>21</v>
      </c>
      <c r="H20" s="209">
        <v>1</v>
      </c>
      <c r="I20" s="209">
        <v>1</v>
      </c>
      <c r="J20" s="207">
        <f t="shared" si="2"/>
        <v>23</v>
      </c>
      <c r="K20" s="373">
        <v>1</v>
      </c>
      <c r="L20" s="373">
        <v>7</v>
      </c>
      <c r="M20" s="373">
        <v>9</v>
      </c>
      <c r="N20" s="365">
        <f t="shared" si="3"/>
        <v>17</v>
      </c>
      <c r="O20" s="206">
        <v>0</v>
      </c>
      <c r="P20" s="206">
        <v>2</v>
      </c>
      <c r="Q20" s="206">
        <v>0</v>
      </c>
      <c r="R20" s="206">
        <v>0</v>
      </c>
      <c r="S20" s="207">
        <f t="shared" si="4"/>
        <v>2</v>
      </c>
      <c r="T20" s="209">
        <v>0</v>
      </c>
      <c r="U20" s="209">
        <v>12</v>
      </c>
      <c r="V20" s="209">
        <v>14</v>
      </c>
      <c r="W20" s="209">
        <v>13</v>
      </c>
      <c r="X20" s="207">
        <f t="shared" si="5"/>
        <v>39</v>
      </c>
      <c r="Y20" s="364">
        <v>0</v>
      </c>
      <c r="Z20" s="364">
        <v>0</v>
      </c>
      <c r="AA20" s="364">
        <v>0</v>
      </c>
      <c r="AB20" s="364">
        <v>0</v>
      </c>
      <c r="AC20" s="365">
        <f t="shared" si="6"/>
        <v>0</v>
      </c>
      <c r="AD20" s="227">
        <v>0</v>
      </c>
      <c r="AE20" s="206">
        <v>0</v>
      </c>
      <c r="AF20" s="206">
        <v>0</v>
      </c>
      <c r="AG20" s="207">
        <f t="shared" si="7"/>
        <v>0</v>
      </c>
      <c r="AH20" s="227">
        <v>1</v>
      </c>
      <c r="AI20" s="206">
        <v>0</v>
      </c>
      <c r="AJ20" s="206">
        <v>0</v>
      </c>
      <c r="AK20" s="207">
        <f t="shared" si="8"/>
        <v>1</v>
      </c>
      <c r="AL20" s="227">
        <v>0</v>
      </c>
      <c r="AM20" s="206">
        <v>0</v>
      </c>
      <c r="AN20" s="206">
        <v>0</v>
      </c>
      <c r="AO20" s="207">
        <f t="shared" si="9"/>
        <v>0</v>
      </c>
      <c r="AP20" s="210">
        <v>16</v>
      </c>
      <c r="AQ20" s="206">
        <f t="shared" si="10"/>
        <v>89</v>
      </c>
      <c r="AR20" s="206">
        <f t="shared" si="11"/>
        <v>25</v>
      </c>
      <c r="AS20" s="206">
        <f t="shared" si="12"/>
        <v>45</v>
      </c>
      <c r="AT20" s="206">
        <f t="shared" si="13"/>
        <v>29</v>
      </c>
      <c r="AU20" s="206">
        <f t="shared" si="14"/>
        <v>188</v>
      </c>
      <c r="AV20" s="206">
        <f t="shared" si="15"/>
        <v>70</v>
      </c>
      <c r="AW20" s="206">
        <f t="shared" si="16"/>
        <v>3.56</v>
      </c>
      <c r="AX20" s="206">
        <f t="shared" si="17"/>
        <v>1.9777777777777779</v>
      </c>
      <c r="AY20" s="308">
        <f t="shared" si="0"/>
        <v>1.2714285714285714</v>
      </c>
    </row>
    <row r="21" spans="1:51" ht="19.5" customHeight="1">
      <c r="A21" s="184" t="s">
        <v>54</v>
      </c>
      <c r="B21" s="141" t="s">
        <v>14</v>
      </c>
      <c r="C21" s="209">
        <v>1</v>
      </c>
      <c r="D21" s="209">
        <v>9</v>
      </c>
      <c r="E21" s="209">
        <v>7</v>
      </c>
      <c r="F21" s="207">
        <f t="shared" si="1"/>
        <v>17</v>
      </c>
      <c r="G21" s="209">
        <v>0</v>
      </c>
      <c r="H21" s="209">
        <v>2</v>
      </c>
      <c r="I21" s="209">
        <v>2</v>
      </c>
      <c r="J21" s="207">
        <f t="shared" si="2"/>
        <v>4</v>
      </c>
      <c r="K21" s="373">
        <v>2</v>
      </c>
      <c r="L21" s="373">
        <v>11</v>
      </c>
      <c r="M21" s="373">
        <v>21</v>
      </c>
      <c r="N21" s="365">
        <f t="shared" si="3"/>
        <v>34</v>
      </c>
      <c r="O21" s="206">
        <v>0</v>
      </c>
      <c r="P21" s="206">
        <v>0</v>
      </c>
      <c r="Q21" s="206">
        <v>0</v>
      </c>
      <c r="R21" s="206">
        <v>0</v>
      </c>
      <c r="S21" s="207">
        <f t="shared" si="4"/>
        <v>0</v>
      </c>
      <c r="T21" s="209">
        <v>0</v>
      </c>
      <c r="U21" s="209">
        <v>1</v>
      </c>
      <c r="V21" s="209">
        <v>10</v>
      </c>
      <c r="W21" s="209">
        <v>3</v>
      </c>
      <c r="X21" s="207">
        <f t="shared" si="5"/>
        <v>14</v>
      </c>
      <c r="Y21" s="364">
        <v>0</v>
      </c>
      <c r="Z21" s="364">
        <v>0</v>
      </c>
      <c r="AA21" s="364">
        <v>0</v>
      </c>
      <c r="AB21" s="364">
        <v>0</v>
      </c>
      <c r="AC21" s="365">
        <f t="shared" si="6"/>
        <v>0</v>
      </c>
      <c r="AD21" s="227">
        <v>1</v>
      </c>
      <c r="AE21" s="209">
        <v>0</v>
      </c>
      <c r="AF21" s="206">
        <v>0</v>
      </c>
      <c r="AG21" s="207">
        <f t="shared" si="7"/>
        <v>1</v>
      </c>
      <c r="AH21" s="227">
        <v>1</v>
      </c>
      <c r="AI21" s="206">
        <v>0</v>
      </c>
      <c r="AJ21" s="206">
        <v>0</v>
      </c>
      <c r="AK21" s="207">
        <f t="shared" si="8"/>
        <v>1</v>
      </c>
      <c r="AL21" s="227">
        <v>0</v>
      </c>
      <c r="AM21" s="206">
        <v>0</v>
      </c>
      <c r="AN21" s="206">
        <v>0</v>
      </c>
      <c r="AO21" s="207">
        <f t="shared" si="9"/>
        <v>0</v>
      </c>
      <c r="AP21" s="210">
        <v>3</v>
      </c>
      <c r="AQ21" s="206">
        <f t="shared" si="10"/>
        <v>5</v>
      </c>
      <c r="AR21" s="206">
        <f t="shared" si="11"/>
        <v>23</v>
      </c>
      <c r="AS21" s="206">
        <f t="shared" si="12"/>
        <v>40</v>
      </c>
      <c r="AT21" s="206">
        <f t="shared" si="13"/>
        <v>6</v>
      </c>
      <c r="AU21" s="206">
        <f t="shared" si="14"/>
        <v>74</v>
      </c>
      <c r="AV21" s="206">
        <f t="shared" si="15"/>
        <v>63</v>
      </c>
      <c r="AW21" s="206">
        <f t="shared" si="16"/>
        <v>0.21739130434782608</v>
      </c>
      <c r="AX21" s="206">
        <f t="shared" si="17"/>
        <v>0.125</v>
      </c>
      <c r="AY21" s="308">
        <f t="shared" si="0"/>
        <v>0.07936507936507936</v>
      </c>
    </row>
    <row r="22" spans="1:51" ht="19.5" customHeight="1">
      <c r="A22" s="184" t="s">
        <v>55</v>
      </c>
      <c r="B22" s="225" t="s">
        <v>36</v>
      </c>
      <c r="C22" s="209">
        <v>0</v>
      </c>
      <c r="D22" s="209">
        <v>12</v>
      </c>
      <c r="E22" s="209">
        <v>6</v>
      </c>
      <c r="F22" s="207">
        <f t="shared" si="1"/>
        <v>18</v>
      </c>
      <c r="G22" s="209">
        <v>0</v>
      </c>
      <c r="H22" s="209">
        <v>11</v>
      </c>
      <c r="I22" s="209">
        <v>0</v>
      </c>
      <c r="J22" s="207">
        <f t="shared" si="2"/>
        <v>11</v>
      </c>
      <c r="K22" s="373">
        <v>0</v>
      </c>
      <c r="L22" s="373">
        <v>0</v>
      </c>
      <c r="M22" s="373">
        <v>0</v>
      </c>
      <c r="N22" s="365">
        <f t="shared" si="3"/>
        <v>0</v>
      </c>
      <c r="O22" s="206">
        <v>0</v>
      </c>
      <c r="P22" s="206">
        <v>0</v>
      </c>
      <c r="Q22" s="206">
        <v>0</v>
      </c>
      <c r="R22" s="206">
        <v>0</v>
      </c>
      <c r="S22" s="207">
        <f t="shared" si="4"/>
        <v>0</v>
      </c>
      <c r="T22" s="209">
        <v>0</v>
      </c>
      <c r="U22" s="209">
        <v>16</v>
      </c>
      <c r="V22" s="209">
        <v>21</v>
      </c>
      <c r="W22" s="209">
        <v>6</v>
      </c>
      <c r="X22" s="207">
        <f t="shared" si="5"/>
        <v>43</v>
      </c>
      <c r="Y22" s="364">
        <v>0</v>
      </c>
      <c r="Z22" s="364">
        <v>0</v>
      </c>
      <c r="AA22" s="364">
        <v>0</v>
      </c>
      <c r="AB22" s="364">
        <v>0</v>
      </c>
      <c r="AC22" s="365">
        <f t="shared" si="6"/>
        <v>0</v>
      </c>
      <c r="AD22" s="227">
        <v>0</v>
      </c>
      <c r="AE22" s="206">
        <v>0</v>
      </c>
      <c r="AF22" s="206">
        <v>0</v>
      </c>
      <c r="AG22" s="207">
        <f t="shared" si="7"/>
        <v>0</v>
      </c>
      <c r="AH22" s="227">
        <v>0</v>
      </c>
      <c r="AI22" s="206">
        <v>0</v>
      </c>
      <c r="AJ22" s="206">
        <v>0</v>
      </c>
      <c r="AK22" s="207">
        <f t="shared" si="8"/>
        <v>0</v>
      </c>
      <c r="AL22" s="227">
        <v>0</v>
      </c>
      <c r="AM22" s="206">
        <v>0</v>
      </c>
      <c r="AN22" s="206">
        <v>0</v>
      </c>
      <c r="AO22" s="207">
        <f t="shared" si="9"/>
        <v>0</v>
      </c>
      <c r="AP22" s="210">
        <v>0</v>
      </c>
      <c r="AQ22" s="206">
        <f t="shared" si="10"/>
        <v>0</v>
      </c>
      <c r="AR22" s="206">
        <f t="shared" si="11"/>
        <v>39</v>
      </c>
      <c r="AS22" s="206">
        <f t="shared" si="12"/>
        <v>27</v>
      </c>
      <c r="AT22" s="206">
        <f t="shared" si="13"/>
        <v>6</v>
      </c>
      <c r="AU22" s="206">
        <f t="shared" si="14"/>
        <v>72</v>
      </c>
      <c r="AV22" s="206">
        <f t="shared" si="15"/>
        <v>66</v>
      </c>
      <c r="AW22" s="206">
        <f t="shared" si="16"/>
        <v>0</v>
      </c>
      <c r="AX22" s="206">
        <f t="shared" si="17"/>
        <v>0</v>
      </c>
      <c r="AY22" s="308">
        <f t="shared" si="0"/>
        <v>0</v>
      </c>
    </row>
    <row r="23" spans="1:51" ht="19.5" customHeight="1">
      <c r="A23" s="184" t="s">
        <v>56</v>
      </c>
      <c r="B23" s="141" t="s">
        <v>15</v>
      </c>
      <c r="C23" s="209">
        <v>0</v>
      </c>
      <c r="D23" s="209">
        <v>42</v>
      </c>
      <c r="E23" s="209">
        <v>34</v>
      </c>
      <c r="F23" s="207">
        <f t="shared" si="1"/>
        <v>76</v>
      </c>
      <c r="G23" s="209">
        <v>0</v>
      </c>
      <c r="H23" s="209">
        <v>5</v>
      </c>
      <c r="I23" s="209">
        <v>1</v>
      </c>
      <c r="J23" s="207">
        <f t="shared" si="2"/>
        <v>6</v>
      </c>
      <c r="K23" s="373">
        <v>0</v>
      </c>
      <c r="L23" s="373">
        <v>16</v>
      </c>
      <c r="M23" s="373">
        <v>8</v>
      </c>
      <c r="N23" s="365">
        <f t="shared" si="3"/>
        <v>24</v>
      </c>
      <c r="O23" s="206">
        <v>0</v>
      </c>
      <c r="P23" s="206">
        <v>0</v>
      </c>
      <c r="Q23" s="206">
        <v>0</v>
      </c>
      <c r="R23" s="206">
        <v>0</v>
      </c>
      <c r="S23" s="207">
        <f t="shared" si="4"/>
        <v>0</v>
      </c>
      <c r="T23" s="209">
        <v>0</v>
      </c>
      <c r="U23" s="209">
        <v>3</v>
      </c>
      <c r="V23" s="209">
        <v>5</v>
      </c>
      <c r="W23" s="209">
        <v>22</v>
      </c>
      <c r="X23" s="207">
        <f t="shared" si="5"/>
        <v>30</v>
      </c>
      <c r="Y23" s="364">
        <v>0</v>
      </c>
      <c r="Z23" s="364">
        <v>0</v>
      </c>
      <c r="AA23" s="364">
        <v>0</v>
      </c>
      <c r="AB23" s="364">
        <v>0</v>
      </c>
      <c r="AC23" s="365">
        <f t="shared" si="6"/>
        <v>0</v>
      </c>
      <c r="AD23" s="227">
        <v>0</v>
      </c>
      <c r="AE23" s="206">
        <v>0</v>
      </c>
      <c r="AF23" s="206">
        <v>0</v>
      </c>
      <c r="AG23" s="207">
        <f t="shared" si="7"/>
        <v>0</v>
      </c>
      <c r="AH23" s="227">
        <v>0</v>
      </c>
      <c r="AI23" s="206">
        <v>0</v>
      </c>
      <c r="AJ23" s="206">
        <v>0</v>
      </c>
      <c r="AK23" s="207">
        <f t="shared" si="8"/>
        <v>0</v>
      </c>
      <c r="AL23" s="227">
        <v>0</v>
      </c>
      <c r="AM23" s="206">
        <v>0</v>
      </c>
      <c r="AN23" s="206">
        <v>0</v>
      </c>
      <c r="AO23" s="207">
        <f t="shared" si="9"/>
        <v>0</v>
      </c>
      <c r="AP23" s="210">
        <v>65</v>
      </c>
      <c r="AQ23" s="206">
        <f t="shared" si="10"/>
        <v>0</v>
      </c>
      <c r="AR23" s="206">
        <f t="shared" si="11"/>
        <v>66</v>
      </c>
      <c r="AS23" s="206">
        <f t="shared" si="12"/>
        <v>48</v>
      </c>
      <c r="AT23" s="206">
        <f t="shared" si="13"/>
        <v>87</v>
      </c>
      <c r="AU23" s="206">
        <f t="shared" si="14"/>
        <v>201</v>
      </c>
      <c r="AV23" s="206">
        <f t="shared" si="15"/>
        <v>114</v>
      </c>
      <c r="AW23" s="206">
        <f t="shared" si="16"/>
        <v>0</v>
      </c>
      <c r="AX23" s="206">
        <f t="shared" si="17"/>
        <v>0</v>
      </c>
      <c r="AY23" s="308">
        <f t="shared" si="0"/>
        <v>0</v>
      </c>
    </row>
    <row r="24" spans="1:51" ht="19.5" customHeight="1">
      <c r="A24" s="184" t="s">
        <v>57</v>
      </c>
      <c r="B24" s="141" t="s">
        <v>37</v>
      </c>
      <c r="C24" s="209">
        <v>0</v>
      </c>
      <c r="D24" s="209">
        <v>23</v>
      </c>
      <c r="E24" s="209">
        <v>35</v>
      </c>
      <c r="F24" s="207">
        <f t="shared" si="1"/>
        <v>58</v>
      </c>
      <c r="G24" s="209">
        <v>0</v>
      </c>
      <c r="H24" s="209">
        <v>6</v>
      </c>
      <c r="I24" s="209">
        <v>1</v>
      </c>
      <c r="J24" s="207">
        <f t="shared" si="2"/>
        <v>7</v>
      </c>
      <c r="K24" s="373">
        <v>0</v>
      </c>
      <c r="L24" s="373">
        <v>0</v>
      </c>
      <c r="M24" s="373">
        <v>0</v>
      </c>
      <c r="N24" s="365">
        <f t="shared" si="3"/>
        <v>0</v>
      </c>
      <c r="O24" s="206">
        <v>0</v>
      </c>
      <c r="P24" s="206">
        <v>16</v>
      </c>
      <c r="Q24" s="206">
        <v>27</v>
      </c>
      <c r="R24" s="206">
        <v>9</v>
      </c>
      <c r="S24" s="207">
        <f t="shared" si="4"/>
        <v>52</v>
      </c>
      <c r="T24" s="209">
        <v>0</v>
      </c>
      <c r="U24" s="209">
        <v>2</v>
      </c>
      <c r="V24" s="209">
        <v>6</v>
      </c>
      <c r="W24" s="209">
        <v>9</v>
      </c>
      <c r="X24" s="207">
        <f t="shared" si="5"/>
        <v>17</v>
      </c>
      <c r="Y24" s="364">
        <v>0</v>
      </c>
      <c r="Z24" s="364">
        <v>0</v>
      </c>
      <c r="AA24" s="364">
        <v>0</v>
      </c>
      <c r="AB24" s="364">
        <v>0</v>
      </c>
      <c r="AC24" s="365">
        <f t="shared" si="6"/>
        <v>0</v>
      </c>
      <c r="AD24" s="227">
        <v>0</v>
      </c>
      <c r="AE24" s="206">
        <v>0</v>
      </c>
      <c r="AF24" s="206">
        <v>0</v>
      </c>
      <c r="AG24" s="207">
        <f t="shared" si="7"/>
        <v>0</v>
      </c>
      <c r="AH24" s="227">
        <v>0</v>
      </c>
      <c r="AI24" s="209">
        <v>0</v>
      </c>
      <c r="AJ24" s="209">
        <v>0</v>
      </c>
      <c r="AK24" s="207">
        <f t="shared" si="8"/>
        <v>0</v>
      </c>
      <c r="AL24" s="227">
        <v>0</v>
      </c>
      <c r="AM24" s="206">
        <v>0</v>
      </c>
      <c r="AN24" s="206">
        <v>0</v>
      </c>
      <c r="AO24" s="207">
        <f t="shared" si="9"/>
        <v>0</v>
      </c>
      <c r="AP24" s="210">
        <v>10</v>
      </c>
      <c r="AQ24" s="206">
        <f t="shared" si="10"/>
        <v>0</v>
      </c>
      <c r="AR24" s="206">
        <f t="shared" si="11"/>
        <v>47</v>
      </c>
      <c r="AS24" s="206">
        <f t="shared" si="12"/>
        <v>69</v>
      </c>
      <c r="AT24" s="206">
        <f t="shared" si="13"/>
        <v>28</v>
      </c>
      <c r="AU24" s="206">
        <f t="shared" si="14"/>
        <v>144</v>
      </c>
      <c r="AV24" s="206">
        <f t="shared" si="15"/>
        <v>116</v>
      </c>
      <c r="AW24" s="206">
        <f t="shared" si="16"/>
        <v>0</v>
      </c>
      <c r="AX24" s="206">
        <f t="shared" si="17"/>
        <v>0</v>
      </c>
      <c r="AY24" s="308">
        <f t="shared" si="0"/>
        <v>0</v>
      </c>
    </row>
    <row r="25" spans="1:51" ht="19.5" customHeight="1">
      <c r="A25" s="184" t="s">
        <v>58</v>
      </c>
      <c r="B25" s="141" t="s">
        <v>38</v>
      </c>
      <c r="C25" s="209">
        <v>0</v>
      </c>
      <c r="D25" s="209">
        <v>14</v>
      </c>
      <c r="E25" s="209">
        <v>7</v>
      </c>
      <c r="F25" s="207">
        <f t="shared" si="1"/>
        <v>21</v>
      </c>
      <c r="G25" s="209">
        <v>0</v>
      </c>
      <c r="H25" s="209">
        <v>0</v>
      </c>
      <c r="I25" s="209">
        <v>0</v>
      </c>
      <c r="J25" s="207">
        <f t="shared" si="2"/>
        <v>0</v>
      </c>
      <c r="K25" s="373">
        <v>0</v>
      </c>
      <c r="L25" s="373">
        <v>0</v>
      </c>
      <c r="M25" s="373">
        <v>0</v>
      </c>
      <c r="N25" s="365">
        <f t="shared" si="3"/>
        <v>0</v>
      </c>
      <c r="O25" s="206">
        <v>0</v>
      </c>
      <c r="P25" s="206">
        <v>0</v>
      </c>
      <c r="Q25" s="206">
        <v>0</v>
      </c>
      <c r="R25" s="206">
        <v>0</v>
      </c>
      <c r="S25" s="207">
        <f t="shared" si="4"/>
        <v>0</v>
      </c>
      <c r="T25" s="209">
        <v>0</v>
      </c>
      <c r="U25" s="209">
        <v>15</v>
      </c>
      <c r="V25" s="209">
        <v>15</v>
      </c>
      <c r="W25" s="209">
        <v>5</v>
      </c>
      <c r="X25" s="207">
        <f t="shared" si="5"/>
        <v>35</v>
      </c>
      <c r="Y25" s="364">
        <v>0</v>
      </c>
      <c r="Z25" s="364">
        <v>0</v>
      </c>
      <c r="AA25" s="364">
        <v>0</v>
      </c>
      <c r="AB25" s="364">
        <v>0</v>
      </c>
      <c r="AC25" s="365">
        <f t="shared" si="6"/>
        <v>0</v>
      </c>
      <c r="AD25" s="227">
        <v>0</v>
      </c>
      <c r="AE25" s="206">
        <v>0</v>
      </c>
      <c r="AF25" s="206">
        <v>0</v>
      </c>
      <c r="AG25" s="207">
        <f t="shared" si="7"/>
        <v>0</v>
      </c>
      <c r="AH25" s="227">
        <v>0</v>
      </c>
      <c r="AI25" s="209">
        <v>1</v>
      </c>
      <c r="AJ25" s="209">
        <v>0</v>
      </c>
      <c r="AK25" s="207">
        <f t="shared" si="8"/>
        <v>1</v>
      </c>
      <c r="AL25" s="227">
        <v>0</v>
      </c>
      <c r="AM25" s="206">
        <v>0</v>
      </c>
      <c r="AN25" s="206">
        <v>0</v>
      </c>
      <c r="AO25" s="207">
        <f t="shared" si="9"/>
        <v>0</v>
      </c>
      <c r="AP25" s="210">
        <v>0</v>
      </c>
      <c r="AQ25" s="206">
        <f t="shared" si="10"/>
        <v>0</v>
      </c>
      <c r="AR25" s="206">
        <f t="shared" si="11"/>
        <v>30</v>
      </c>
      <c r="AS25" s="206">
        <f t="shared" si="12"/>
        <v>22</v>
      </c>
      <c r="AT25" s="206">
        <f t="shared" si="13"/>
        <v>5</v>
      </c>
      <c r="AU25" s="206">
        <f t="shared" si="14"/>
        <v>57</v>
      </c>
      <c r="AV25" s="206">
        <f t="shared" si="15"/>
        <v>52</v>
      </c>
      <c r="AW25" s="206">
        <f t="shared" si="16"/>
        <v>0</v>
      </c>
      <c r="AX25" s="206">
        <f t="shared" si="17"/>
        <v>0</v>
      </c>
      <c r="AY25" s="308">
        <f t="shared" si="0"/>
        <v>0</v>
      </c>
    </row>
    <row r="26" spans="1:51" ht="19.5" customHeight="1">
      <c r="A26" s="185" t="s">
        <v>59</v>
      </c>
      <c r="B26" s="186" t="s">
        <v>17</v>
      </c>
      <c r="C26" s="211">
        <v>0</v>
      </c>
      <c r="D26" s="211">
        <v>24</v>
      </c>
      <c r="E26" s="211">
        <v>14</v>
      </c>
      <c r="F26" s="200">
        <f t="shared" si="1"/>
        <v>38</v>
      </c>
      <c r="G26" s="219">
        <v>0</v>
      </c>
      <c r="H26" s="219">
        <v>5</v>
      </c>
      <c r="I26" s="219">
        <v>1</v>
      </c>
      <c r="J26" s="200">
        <f t="shared" si="2"/>
        <v>6</v>
      </c>
      <c r="K26" s="374">
        <v>0</v>
      </c>
      <c r="L26" s="374">
        <v>6</v>
      </c>
      <c r="M26" s="374">
        <v>9</v>
      </c>
      <c r="N26" s="359">
        <f t="shared" si="3"/>
        <v>15</v>
      </c>
      <c r="O26" s="219">
        <v>0</v>
      </c>
      <c r="P26" s="219">
        <v>0</v>
      </c>
      <c r="Q26" s="219">
        <v>0</v>
      </c>
      <c r="R26" s="219">
        <v>0</v>
      </c>
      <c r="S26" s="200">
        <f t="shared" si="4"/>
        <v>0</v>
      </c>
      <c r="T26" s="211">
        <v>0</v>
      </c>
      <c r="U26" s="211">
        <v>2</v>
      </c>
      <c r="V26" s="211">
        <v>7</v>
      </c>
      <c r="W26" s="211">
        <v>3</v>
      </c>
      <c r="X26" s="200">
        <f t="shared" si="5"/>
        <v>12</v>
      </c>
      <c r="Y26" s="364">
        <v>0</v>
      </c>
      <c r="Z26" s="364">
        <v>0</v>
      </c>
      <c r="AA26" s="364">
        <v>0</v>
      </c>
      <c r="AB26" s="364">
        <v>0</v>
      </c>
      <c r="AC26" s="359">
        <f t="shared" si="6"/>
        <v>0</v>
      </c>
      <c r="AD26" s="231">
        <v>0</v>
      </c>
      <c r="AE26" s="219">
        <v>0</v>
      </c>
      <c r="AF26" s="219">
        <v>0</v>
      </c>
      <c r="AG26" s="200">
        <f t="shared" si="7"/>
        <v>0</v>
      </c>
      <c r="AH26" s="231">
        <v>0</v>
      </c>
      <c r="AI26" s="219">
        <v>0</v>
      </c>
      <c r="AJ26" s="219">
        <v>0</v>
      </c>
      <c r="AK26" s="200">
        <f t="shared" si="8"/>
        <v>0</v>
      </c>
      <c r="AL26" s="231">
        <v>0</v>
      </c>
      <c r="AM26" s="219">
        <v>0</v>
      </c>
      <c r="AN26" s="219">
        <v>0</v>
      </c>
      <c r="AO26" s="200">
        <f t="shared" si="9"/>
        <v>0</v>
      </c>
      <c r="AP26" s="220">
        <v>3</v>
      </c>
      <c r="AQ26" s="206">
        <f t="shared" si="10"/>
        <v>0</v>
      </c>
      <c r="AR26" s="206">
        <f t="shared" si="11"/>
        <v>37</v>
      </c>
      <c r="AS26" s="206">
        <f t="shared" si="12"/>
        <v>31</v>
      </c>
      <c r="AT26" s="206">
        <f t="shared" si="13"/>
        <v>6</v>
      </c>
      <c r="AU26" s="206">
        <f t="shared" si="14"/>
        <v>74</v>
      </c>
      <c r="AV26" s="206">
        <f t="shared" si="15"/>
        <v>68</v>
      </c>
      <c r="AW26" s="211">
        <f>AQ26/AR26</f>
        <v>0</v>
      </c>
      <c r="AX26" s="211">
        <f>AQ26/AS26</f>
        <v>0</v>
      </c>
      <c r="AY26" s="309">
        <f>AQ26/AV26</f>
        <v>0</v>
      </c>
    </row>
    <row r="27" spans="1:51" ht="19.5" customHeight="1">
      <c r="A27" s="187"/>
      <c r="B27" s="188"/>
      <c r="C27" s="212"/>
      <c r="D27" s="212"/>
      <c r="E27" s="212"/>
      <c r="F27" s="235"/>
      <c r="G27" s="237"/>
      <c r="H27" s="237"/>
      <c r="I27" s="237"/>
      <c r="J27" s="235"/>
      <c r="K27" s="368"/>
      <c r="L27" s="368"/>
      <c r="M27" s="368"/>
      <c r="N27" s="366"/>
      <c r="O27" s="237"/>
      <c r="P27" s="237"/>
      <c r="Q27" s="237"/>
      <c r="R27" s="237"/>
      <c r="S27" s="235"/>
      <c r="T27" s="212"/>
      <c r="U27" s="212"/>
      <c r="V27" s="93" t="s">
        <v>261</v>
      </c>
      <c r="W27" s="212"/>
      <c r="X27" s="235"/>
      <c r="Y27" s="375"/>
      <c r="Z27" s="375"/>
      <c r="AA27" s="376"/>
      <c r="AB27" s="375"/>
      <c r="AC27" s="366"/>
      <c r="AD27" s="237"/>
      <c r="AE27" s="237"/>
      <c r="AF27" s="237"/>
      <c r="AG27" s="235"/>
      <c r="AH27" s="236"/>
      <c r="AI27" s="237"/>
      <c r="AJ27" s="237"/>
      <c r="AK27" s="235"/>
      <c r="AL27" s="237"/>
      <c r="AM27" s="237"/>
      <c r="AN27" s="237"/>
      <c r="AO27" s="235"/>
      <c r="AP27" s="238"/>
      <c r="AQ27" s="206">
        <f t="shared" si="10"/>
        <v>0</v>
      </c>
      <c r="AR27" s="206">
        <f t="shared" si="11"/>
        <v>0</v>
      </c>
      <c r="AS27" s="206">
        <f t="shared" si="12"/>
        <v>0</v>
      </c>
      <c r="AT27" s="206">
        <f t="shared" si="13"/>
        <v>0</v>
      </c>
      <c r="AU27" s="206">
        <f t="shared" si="14"/>
        <v>0</v>
      </c>
      <c r="AV27" s="206">
        <f t="shared" si="15"/>
        <v>0</v>
      </c>
      <c r="AW27" s="212"/>
      <c r="AX27" s="212"/>
      <c r="AY27" s="310"/>
    </row>
    <row r="28" spans="1:51" ht="19.5" customHeight="1">
      <c r="A28" s="189" t="s">
        <v>60</v>
      </c>
      <c r="B28" s="190" t="s">
        <v>39</v>
      </c>
      <c r="C28" s="215">
        <v>0</v>
      </c>
      <c r="D28" s="215">
        <v>1</v>
      </c>
      <c r="E28" s="215">
        <v>2</v>
      </c>
      <c r="F28" s="207">
        <f t="shared" si="1"/>
        <v>3</v>
      </c>
      <c r="G28" s="206">
        <v>0</v>
      </c>
      <c r="H28" s="206">
        <v>0</v>
      </c>
      <c r="I28" s="206">
        <v>2</v>
      </c>
      <c r="J28" s="207">
        <f t="shared" si="2"/>
        <v>2</v>
      </c>
      <c r="K28" s="364">
        <v>0</v>
      </c>
      <c r="L28" s="364">
        <v>0</v>
      </c>
      <c r="M28" s="364">
        <v>0</v>
      </c>
      <c r="N28" s="365">
        <f t="shared" si="3"/>
        <v>0</v>
      </c>
      <c r="O28" s="206">
        <v>0</v>
      </c>
      <c r="P28" s="206">
        <v>0</v>
      </c>
      <c r="Q28" s="206">
        <v>0</v>
      </c>
      <c r="R28" s="206">
        <v>0</v>
      </c>
      <c r="S28" s="207">
        <f t="shared" si="4"/>
        <v>0</v>
      </c>
      <c r="T28" s="215">
        <v>0</v>
      </c>
      <c r="U28" s="215">
        <v>0</v>
      </c>
      <c r="V28" s="215">
        <v>4</v>
      </c>
      <c r="W28" s="215">
        <v>3</v>
      </c>
      <c r="X28" s="216">
        <f t="shared" si="5"/>
        <v>7</v>
      </c>
      <c r="Y28" s="364">
        <v>0</v>
      </c>
      <c r="Z28" s="364">
        <v>0</v>
      </c>
      <c r="AA28" s="364">
        <v>0</v>
      </c>
      <c r="AB28" s="364">
        <v>0</v>
      </c>
      <c r="AC28" s="367">
        <f aca="true" t="shared" si="18" ref="AC28:AC51">SUM(Y28:AB28)</f>
        <v>0</v>
      </c>
      <c r="AD28" s="232">
        <v>0</v>
      </c>
      <c r="AE28" s="228">
        <v>0</v>
      </c>
      <c r="AF28" s="215">
        <v>0</v>
      </c>
      <c r="AG28" s="216">
        <f t="shared" si="7"/>
        <v>0</v>
      </c>
      <c r="AH28" s="232">
        <v>0</v>
      </c>
      <c r="AI28" s="228">
        <v>0</v>
      </c>
      <c r="AJ28" s="215">
        <v>0</v>
      </c>
      <c r="AK28" s="216">
        <f t="shared" si="8"/>
        <v>0</v>
      </c>
      <c r="AL28" s="228">
        <v>0</v>
      </c>
      <c r="AM28" s="215">
        <v>0</v>
      </c>
      <c r="AN28" s="215">
        <v>0</v>
      </c>
      <c r="AO28" s="216">
        <f t="shared" si="9"/>
        <v>0</v>
      </c>
      <c r="AP28" s="217">
        <v>0</v>
      </c>
      <c r="AQ28" s="206">
        <f t="shared" si="10"/>
        <v>0</v>
      </c>
      <c r="AR28" s="206">
        <f t="shared" si="11"/>
        <v>1</v>
      </c>
      <c r="AS28" s="206">
        <f t="shared" si="12"/>
        <v>8</v>
      </c>
      <c r="AT28" s="206">
        <f t="shared" si="13"/>
        <v>3</v>
      </c>
      <c r="AU28" s="206">
        <f t="shared" si="14"/>
        <v>12</v>
      </c>
      <c r="AV28" s="206">
        <f t="shared" si="15"/>
        <v>9</v>
      </c>
      <c r="AW28" s="215">
        <f t="shared" si="16"/>
        <v>0</v>
      </c>
      <c r="AX28" s="215">
        <f t="shared" si="17"/>
        <v>0</v>
      </c>
      <c r="AY28" s="311">
        <f aca="true" t="shared" si="19" ref="AY28:AY66">AQ28/AV28</f>
        <v>0</v>
      </c>
    </row>
    <row r="29" spans="1:51" ht="19.5" customHeight="1">
      <c r="A29" s="182" t="s">
        <v>61</v>
      </c>
      <c r="B29" s="183" t="s">
        <v>18</v>
      </c>
      <c r="C29" s="206">
        <v>11</v>
      </c>
      <c r="D29" s="206">
        <v>14</v>
      </c>
      <c r="E29" s="206">
        <v>9</v>
      </c>
      <c r="F29" s="207">
        <f t="shared" si="1"/>
        <v>34</v>
      </c>
      <c r="G29" s="206">
        <v>1</v>
      </c>
      <c r="H29" s="206">
        <v>5</v>
      </c>
      <c r="I29" s="206">
        <v>2</v>
      </c>
      <c r="J29" s="207">
        <f t="shared" si="2"/>
        <v>8</v>
      </c>
      <c r="K29" s="364">
        <v>0</v>
      </c>
      <c r="L29" s="364">
        <v>0</v>
      </c>
      <c r="M29" s="364">
        <v>0</v>
      </c>
      <c r="N29" s="365">
        <f t="shared" si="3"/>
        <v>0</v>
      </c>
      <c r="O29" s="206">
        <v>0</v>
      </c>
      <c r="P29" s="206">
        <v>0</v>
      </c>
      <c r="Q29" s="206">
        <v>0</v>
      </c>
      <c r="R29" s="206">
        <v>0</v>
      </c>
      <c r="S29" s="207">
        <f t="shared" si="4"/>
        <v>0</v>
      </c>
      <c r="T29" s="206">
        <v>0</v>
      </c>
      <c r="U29" s="206">
        <v>8</v>
      </c>
      <c r="V29" s="206">
        <v>24</v>
      </c>
      <c r="W29" s="206">
        <v>8</v>
      </c>
      <c r="X29" s="207">
        <f t="shared" si="5"/>
        <v>40</v>
      </c>
      <c r="Y29" s="364">
        <v>0</v>
      </c>
      <c r="Z29" s="364">
        <v>0</v>
      </c>
      <c r="AA29" s="364">
        <v>0</v>
      </c>
      <c r="AB29" s="364">
        <v>0</v>
      </c>
      <c r="AC29" s="365">
        <f t="shared" si="18"/>
        <v>0</v>
      </c>
      <c r="AD29" s="227">
        <v>0</v>
      </c>
      <c r="AE29" s="206">
        <v>0</v>
      </c>
      <c r="AF29" s="206">
        <v>0</v>
      </c>
      <c r="AG29" s="207">
        <f t="shared" si="7"/>
        <v>0</v>
      </c>
      <c r="AH29" s="206">
        <v>0</v>
      </c>
      <c r="AI29" s="227">
        <v>0</v>
      </c>
      <c r="AJ29" s="206">
        <v>0</v>
      </c>
      <c r="AK29" s="207">
        <f t="shared" si="8"/>
        <v>0</v>
      </c>
      <c r="AL29" s="227">
        <v>0</v>
      </c>
      <c r="AM29" s="209">
        <v>0</v>
      </c>
      <c r="AN29" s="209">
        <v>0</v>
      </c>
      <c r="AO29" s="207">
        <f t="shared" si="9"/>
        <v>0</v>
      </c>
      <c r="AP29" s="210">
        <v>6</v>
      </c>
      <c r="AQ29" s="206">
        <f t="shared" si="10"/>
        <v>12</v>
      </c>
      <c r="AR29" s="206">
        <f t="shared" si="11"/>
        <v>27</v>
      </c>
      <c r="AS29" s="206">
        <f t="shared" si="12"/>
        <v>35</v>
      </c>
      <c r="AT29" s="206">
        <f t="shared" si="13"/>
        <v>14</v>
      </c>
      <c r="AU29" s="206">
        <f t="shared" si="14"/>
        <v>88</v>
      </c>
      <c r="AV29" s="206">
        <f t="shared" si="15"/>
        <v>62</v>
      </c>
      <c r="AW29" s="206">
        <f t="shared" si="16"/>
        <v>0.4444444444444444</v>
      </c>
      <c r="AX29" s="206">
        <f t="shared" si="17"/>
        <v>0.34285714285714286</v>
      </c>
      <c r="AY29" s="308">
        <f t="shared" si="19"/>
        <v>0.1935483870967742</v>
      </c>
    </row>
    <row r="30" spans="1:51" ht="19.5" customHeight="1">
      <c r="A30" s="182" t="s">
        <v>62</v>
      </c>
      <c r="B30" s="183" t="s">
        <v>19</v>
      </c>
      <c r="C30" s="206">
        <v>0</v>
      </c>
      <c r="D30" s="206">
        <v>33</v>
      </c>
      <c r="E30" s="206">
        <v>28</v>
      </c>
      <c r="F30" s="207">
        <f t="shared" si="1"/>
        <v>61</v>
      </c>
      <c r="G30" s="206">
        <v>0</v>
      </c>
      <c r="H30" s="206">
        <v>8</v>
      </c>
      <c r="I30" s="206">
        <v>0</v>
      </c>
      <c r="J30" s="207">
        <f t="shared" si="2"/>
        <v>8</v>
      </c>
      <c r="K30" s="364">
        <v>0</v>
      </c>
      <c r="L30" s="364">
        <v>0</v>
      </c>
      <c r="M30" s="364">
        <v>0</v>
      </c>
      <c r="N30" s="365">
        <f t="shared" si="3"/>
        <v>0</v>
      </c>
      <c r="O30" s="206">
        <v>0</v>
      </c>
      <c r="P30" s="206">
        <v>0</v>
      </c>
      <c r="Q30" s="206">
        <v>0</v>
      </c>
      <c r="R30" s="206">
        <v>0</v>
      </c>
      <c r="S30" s="207">
        <f t="shared" si="4"/>
        <v>0</v>
      </c>
      <c r="T30" s="206">
        <v>0</v>
      </c>
      <c r="U30" s="206">
        <v>8</v>
      </c>
      <c r="V30" s="206">
        <v>33</v>
      </c>
      <c r="W30" s="206">
        <v>10</v>
      </c>
      <c r="X30" s="207">
        <f t="shared" si="5"/>
        <v>51</v>
      </c>
      <c r="Y30" s="364">
        <v>0</v>
      </c>
      <c r="Z30" s="364">
        <v>0</v>
      </c>
      <c r="AA30" s="364">
        <v>0</v>
      </c>
      <c r="AB30" s="364">
        <v>0</v>
      </c>
      <c r="AC30" s="365">
        <f t="shared" si="18"/>
        <v>0</v>
      </c>
      <c r="AD30" s="227">
        <v>0</v>
      </c>
      <c r="AE30" s="227">
        <v>0</v>
      </c>
      <c r="AF30" s="206">
        <v>0</v>
      </c>
      <c r="AG30" s="207">
        <f t="shared" si="7"/>
        <v>0</v>
      </c>
      <c r="AH30" s="227">
        <v>0</v>
      </c>
      <c r="AI30" s="227">
        <v>0</v>
      </c>
      <c r="AJ30" s="206">
        <v>0</v>
      </c>
      <c r="AK30" s="207">
        <f t="shared" si="8"/>
        <v>0</v>
      </c>
      <c r="AL30" s="227">
        <v>0</v>
      </c>
      <c r="AM30" s="206">
        <v>0</v>
      </c>
      <c r="AN30" s="206">
        <v>0</v>
      </c>
      <c r="AO30" s="207">
        <f t="shared" si="9"/>
        <v>0</v>
      </c>
      <c r="AP30" s="208">
        <v>10</v>
      </c>
      <c r="AQ30" s="206">
        <f t="shared" si="10"/>
        <v>0</v>
      </c>
      <c r="AR30" s="206">
        <f t="shared" si="11"/>
        <v>49</v>
      </c>
      <c r="AS30" s="206">
        <f t="shared" si="12"/>
        <v>61</v>
      </c>
      <c r="AT30" s="206">
        <f t="shared" si="13"/>
        <v>20</v>
      </c>
      <c r="AU30" s="206">
        <f t="shared" si="14"/>
        <v>130</v>
      </c>
      <c r="AV30" s="206">
        <f t="shared" si="15"/>
        <v>110</v>
      </c>
      <c r="AW30" s="206">
        <f t="shared" si="16"/>
        <v>0</v>
      </c>
      <c r="AX30" s="206">
        <f t="shared" si="17"/>
        <v>0</v>
      </c>
      <c r="AY30" s="308">
        <f t="shared" si="19"/>
        <v>0</v>
      </c>
    </row>
    <row r="31" spans="1:51" ht="18" customHeight="1">
      <c r="A31" s="182" t="s">
        <v>63</v>
      </c>
      <c r="B31" s="183" t="s">
        <v>148</v>
      </c>
      <c r="C31" s="206">
        <v>0</v>
      </c>
      <c r="D31" s="206">
        <v>17</v>
      </c>
      <c r="E31" s="206">
        <v>10</v>
      </c>
      <c r="F31" s="207">
        <f t="shared" si="1"/>
        <v>27</v>
      </c>
      <c r="G31" s="206">
        <v>0</v>
      </c>
      <c r="H31" s="206">
        <v>1</v>
      </c>
      <c r="I31" s="206">
        <v>1</v>
      </c>
      <c r="J31" s="207">
        <f t="shared" si="2"/>
        <v>2</v>
      </c>
      <c r="K31" s="364">
        <v>0</v>
      </c>
      <c r="L31" s="364">
        <v>0</v>
      </c>
      <c r="M31" s="364">
        <v>0</v>
      </c>
      <c r="N31" s="365">
        <f t="shared" si="3"/>
        <v>0</v>
      </c>
      <c r="O31" s="206">
        <v>0</v>
      </c>
      <c r="P31" s="206">
        <v>2</v>
      </c>
      <c r="Q31" s="206">
        <v>1</v>
      </c>
      <c r="R31" s="206">
        <v>0</v>
      </c>
      <c r="S31" s="207">
        <f t="shared" si="4"/>
        <v>3</v>
      </c>
      <c r="T31" s="206">
        <v>0</v>
      </c>
      <c r="U31" s="206">
        <v>5</v>
      </c>
      <c r="V31" s="206">
        <v>13</v>
      </c>
      <c r="W31" s="206">
        <v>51</v>
      </c>
      <c r="X31" s="207">
        <f t="shared" si="5"/>
        <v>69</v>
      </c>
      <c r="Y31" s="364">
        <v>0</v>
      </c>
      <c r="Z31" s="364">
        <v>0</v>
      </c>
      <c r="AA31" s="364">
        <v>0</v>
      </c>
      <c r="AB31" s="364">
        <v>0</v>
      </c>
      <c r="AC31" s="365">
        <f t="shared" si="18"/>
        <v>0</v>
      </c>
      <c r="AD31" s="227">
        <v>0</v>
      </c>
      <c r="AE31" s="227">
        <v>0</v>
      </c>
      <c r="AF31" s="206">
        <v>0</v>
      </c>
      <c r="AG31" s="207">
        <f t="shared" si="7"/>
        <v>0</v>
      </c>
      <c r="AH31" s="227">
        <v>0</v>
      </c>
      <c r="AI31" s="227">
        <v>0</v>
      </c>
      <c r="AJ31" s="206">
        <v>0</v>
      </c>
      <c r="AK31" s="207">
        <f t="shared" si="8"/>
        <v>0</v>
      </c>
      <c r="AL31" s="227">
        <v>0</v>
      </c>
      <c r="AM31" s="206">
        <v>0</v>
      </c>
      <c r="AN31" s="206">
        <v>0</v>
      </c>
      <c r="AO31" s="207">
        <f t="shared" si="9"/>
        <v>0</v>
      </c>
      <c r="AP31" s="208">
        <v>26</v>
      </c>
      <c r="AQ31" s="206">
        <f t="shared" si="10"/>
        <v>0</v>
      </c>
      <c r="AR31" s="206">
        <f t="shared" si="11"/>
        <v>25</v>
      </c>
      <c r="AS31" s="206">
        <f t="shared" si="12"/>
        <v>25</v>
      </c>
      <c r="AT31" s="206">
        <f t="shared" si="13"/>
        <v>77</v>
      </c>
      <c r="AU31" s="206">
        <f t="shared" si="14"/>
        <v>127</v>
      </c>
      <c r="AV31" s="206">
        <f t="shared" si="15"/>
        <v>50</v>
      </c>
      <c r="AW31" s="206">
        <f t="shared" si="16"/>
        <v>0</v>
      </c>
      <c r="AX31" s="206">
        <f t="shared" si="17"/>
        <v>0</v>
      </c>
      <c r="AY31" s="308">
        <f t="shared" si="19"/>
        <v>0</v>
      </c>
    </row>
    <row r="32" spans="1:51" ht="18" customHeight="1">
      <c r="A32" s="184" t="s">
        <v>64</v>
      </c>
      <c r="B32" s="195" t="s">
        <v>40</v>
      </c>
      <c r="C32" s="209">
        <v>0</v>
      </c>
      <c r="D32" s="209">
        <v>18</v>
      </c>
      <c r="E32" s="209">
        <v>10</v>
      </c>
      <c r="F32" s="207">
        <f t="shared" si="1"/>
        <v>28</v>
      </c>
      <c r="G32" s="209">
        <v>0</v>
      </c>
      <c r="H32" s="209">
        <v>0</v>
      </c>
      <c r="I32" s="209">
        <v>0</v>
      </c>
      <c r="J32" s="207">
        <f t="shared" si="2"/>
        <v>0</v>
      </c>
      <c r="K32" s="373">
        <v>0</v>
      </c>
      <c r="L32" s="373">
        <v>0</v>
      </c>
      <c r="M32" s="373">
        <v>0</v>
      </c>
      <c r="N32" s="365">
        <f t="shared" si="3"/>
        <v>0</v>
      </c>
      <c r="O32" s="206">
        <v>0</v>
      </c>
      <c r="P32" s="206">
        <v>0</v>
      </c>
      <c r="Q32" s="206">
        <v>0</v>
      </c>
      <c r="R32" s="206">
        <v>0</v>
      </c>
      <c r="S32" s="207">
        <f t="shared" si="4"/>
        <v>0</v>
      </c>
      <c r="T32" s="209">
        <v>0</v>
      </c>
      <c r="U32" s="209">
        <v>0</v>
      </c>
      <c r="V32" s="209">
        <v>0</v>
      </c>
      <c r="W32" s="209">
        <v>0</v>
      </c>
      <c r="X32" s="207">
        <f t="shared" si="5"/>
        <v>0</v>
      </c>
      <c r="Y32" s="364">
        <v>0</v>
      </c>
      <c r="Z32" s="364">
        <v>0</v>
      </c>
      <c r="AA32" s="364">
        <v>0</v>
      </c>
      <c r="AB32" s="364">
        <v>0</v>
      </c>
      <c r="AC32" s="365">
        <f t="shared" si="18"/>
        <v>0</v>
      </c>
      <c r="AD32" s="227">
        <v>0</v>
      </c>
      <c r="AE32" s="227">
        <v>0</v>
      </c>
      <c r="AF32" s="206">
        <v>0</v>
      </c>
      <c r="AG32" s="207">
        <f t="shared" si="7"/>
        <v>0</v>
      </c>
      <c r="AH32" s="227">
        <v>0</v>
      </c>
      <c r="AI32" s="227">
        <v>0</v>
      </c>
      <c r="AJ32" s="206">
        <v>0</v>
      </c>
      <c r="AK32" s="207">
        <f t="shared" si="8"/>
        <v>0</v>
      </c>
      <c r="AL32" s="227">
        <v>0</v>
      </c>
      <c r="AM32" s="206">
        <v>0</v>
      </c>
      <c r="AN32" s="206">
        <v>0</v>
      </c>
      <c r="AO32" s="207">
        <f t="shared" si="9"/>
        <v>0</v>
      </c>
      <c r="AP32" s="210">
        <v>56</v>
      </c>
      <c r="AQ32" s="206">
        <f t="shared" si="10"/>
        <v>0</v>
      </c>
      <c r="AR32" s="206">
        <f t="shared" si="11"/>
        <v>18</v>
      </c>
      <c r="AS32" s="206">
        <f t="shared" si="12"/>
        <v>10</v>
      </c>
      <c r="AT32" s="206">
        <f t="shared" si="13"/>
        <v>56</v>
      </c>
      <c r="AU32" s="206">
        <f t="shared" si="14"/>
        <v>84</v>
      </c>
      <c r="AV32" s="206">
        <f t="shared" si="15"/>
        <v>28</v>
      </c>
      <c r="AW32" s="206">
        <f t="shared" si="16"/>
        <v>0</v>
      </c>
      <c r="AX32" s="206">
        <f t="shared" si="17"/>
        <v>0</v>
      </c>
      <c r="AY32" s="308">
        <f t="shared" si="19"/>
        <v>0</v>
      </c>
    </row>
    <row r="33" spans="1:51" ht="18" customHeight="1">
      <c r="A33" s="184" t="s">
        <v>95</v>
      </c>
      <c r="B33" s="225" t="s">
        <v>41</v>
      </c>
      <c r="C33" s="209">
        <v>0</v>
      </c>
      <c r="D33" s="209">
        <v>29</v>
      </c>
      <c r="E33" s="209">
        <v>13</v>
      </c>
      <c r="F33" s="207">
        <f t="shared" si="1"/>
        <v>42</v>
      </c>
      <c r="G33" s="209">
        <v>0</v>
      </c>
      <c r="H33" s="209">
        <v>0</v>
      </c>
      <c r="I33" s="209">
        <v>1</v>
      </c>
      <c r="J33" s="207">
        <f t="shared" si="2"/>
        <v>1</v>
      </c>
      <c r="K33" s="373">
        <v>0</v>
      </c>
      <c r="L33" s="373">
        <v>0</v>
      </c>
      <c r="M33" s="373">
        <v>0</v>
      </c>
      <c r="N33" s="365">
        <f t="shared" si="3"/>
        <v>0</v>
      </c>
      <c r="O33" s="206">
        <v>0</v>
      </c>
      <c r="P33" s="206">
        <v>0</v>
      </c>
      <c r="Q33" s="206">
        <v>0</v>
      </c>
      <c r="R33" s="206">
        <v>0</v>
      </c>
      <c r="S33" s="207">
        <f t="shared" si="4"/>
        <v>0</v>
      </c>
      <c r="T33" s="209">
        <v>0</v>
      </c>
      <c r="U33" s="209">
        <v>0</v>
      </c>
      <c r="V33" s="209">
        <v>8</v>
      </c>
      <c r="W33" s="209">
        <v>75</v>
      </c>
      <c r="X33" s="207">
        <f t="shared" si="5"/>
        <v>83</v>
      </c>
      <c r="Y33" s="364">
        <v>0</v>
      </c>
      <c r="Z33" s="364">
        <v>0</v>
      </c>
      <c r="AA33" s="364">
        <v>0</v>
      </c>
      <c r="AB33" s="364">
        <v>86</v>
      </c>
      <c r="AC33" s="365">
        <f t="shared" si="18"/>
        <v>86</v>
      </c>
      <c r="AD33" s="227">
        <v>0</v>
      </c>
      <c r="AE33" s="227">
        <v>0</v>
      </c>
      <c r="AF33" s="206">
        <v>0</v>
      </c>
      <c r="AG33" s="207">
        <f t="shared" si="7"/>
        <v>0</v>
      </c>
      <c r="AH33" s="227">
        <v>0</v>
      </c>
      <c r="AI33" s="227">
        <v>0</v>
      </c>
      <c r="AJ33" s="206">
        <v>0</v>
      </c>
      <c r="AK33" s="207">
        <f t="shared" si="8"/>
        <v>0</v>
      </c>
      <c r="AL33" s="227">
        <v>0</v>
      </c>
      <c r="AM33" s="206">
        <v>0</v>
      </c>
      <c r="AN33" s="206">
        <v>0</v>
      </c>
      <c r="AO33" s="207">
        <f t="shared" si="9"/>
        <v>0</v>
      </c>
      <c r="AP33" s="210">
        <v>115</v>
      </c>
      <c r="AQ33" s="206">
        <f t="shared" si="10"/>
        <v>0</v>
      </c>
      <c r="AR33" s="206">
        <f t="shared" si="11"/>
        <v>29</v>
      </c>
      <c r="AS33" s="206">
        <f t="shared" si="12"/>
        <v>22</v>
      </c>
      <c r="AT33" s="206">
        <f t="shared" si="13"/>
        <v>276</v>
      </c>
      <c r="AU33" s="206">
        <f t="shared" si="14"/>
        <v>327</v>
      </c>
      <c r="AV33" s="206">
        <f t="shared" si="15"/>
        <v>51</v>
      </c>
      <c r="AW33" s="206">
        <f t="shared" si="16"/>
        <v>0</v>
      </c>
      <c r="AX33" s="206">
        <f t="shared" si="17"/>
        <v>0</v>
      </c>
      <c r="AY33" s="308">
        <f t="shared" si="19"/>
        <v>0</v>
      </c>
    </row>
    <row r="34" spans="1:51" ht="18" customHeight="1">
      <c r="A34" s="184" t="s">
        <v>65</v>
      </c>
      <c r="B34" s="141" t="s">
        <v>42</v>
      </c>
      <c r="C34" s="209">
        <v>16</v>
      </c>
      <c r="D34" s="209">
        <v>1</v>
      </c>
      <c r="E34" s="209">
        <v>1</v>
      </c>
      <c r="F34" s="207">
        <f t="shared" si="1"/>
        <v>18</v>
      </c>
      <c r="G34" s="209">
        <v>11</v>
      </c>
      <c r="H34" s="209">
        <v>1</v>
      </c>
      <c r="I34" s="209">
        <v>0</v>
      </c>
      <c r="J34" s="207">
        <f t="shared" si="2"/>
        <v>12</v>
      </c>
      <c r="K34" s="373">
        <v>5</v>
      </c>
      <c r="L34" s="373">
        <v>2</v>
      </c>
      <c r="M34" s="373">
        <v>3</v>
      </c>
      <c r="N34" s="365">
        <f t="shared" si="3"/>
        <v>10</v>
      </c>
      <c r="O34" s="206">
        <v>0</v>
      </c>
      <c r="P34" s="206">
        <v>0</v>
      </c>
      <c r="Q34" s="206">
        <v>0</v>
      </c>
      <c r="R34" s="206">
        <v>0</v>
      </c>
      <c r="S34" s="207">
        <f t="shared" si="4"/>
        <v>0</v>
      </c>
      <c r="T34" s="209">
        <v>3</v>
      </c>
      <c r="U34" s="209">
        <v>4</v>
      </c>
      <c r="V34" s="209">
        <v>12</v>
      </c>
      <c r="W34" s="209">
        <v>5</v>
      </c>
      <c r="X34" s="207">
        <f t="shared" si="5"/>
        <v>24</v>
      </c>
      <c r="Y34" s="364">
        <v>0</v>
      </c>
      <c r="Z34" s="364">
        <v>0</v>
      </c>
      <c r="AA34" s="364">
        <v>0</v>
      </c>
      <c r="AB34" s="364">
        <v>0</v>
      </c>
      <c r="AC34" s="365">
        <f t="shared" si="18"/>
        <v>0</v>
      </c>
      <c r="AD34" s="229">
        <v>0</v>
      </c>
      <c r="AE34" s="227">
        <v>0</v>
      </c>
      <c r="AF34" s="206">
        <v>0</v>
      </c>
      <c r="AG34" s="207">
        <f t="shared" si="7"/>
        <v>0</v>
      </c>
      <c r="AH34" s="227">
        <v>0</v>
      </c>
      <c r="AI34" s="227">
        <v>0</v>
      </c>
      <c r="AJ34" s="206">
        <v>0</v>
      </c>
      <c r="AK34" s="207">
        <f t="shared" si="8"/>
        <v>0</v>
      </c>
      <c r="AL34" s="227">
        <v>3</v>
      </c>
      <c r="AM34" s="206">
        <v>0</v>
      </c>
      <c r="AN34" s="206">
        <v>0</v>
      </c>
      <c r="AO34" s="207">
        <f t="shared" si="9"/>
        <v>3</v>
      </c>
      <c r="AP34" s="210">
        <v>0</v>
      </c>
      <c r="AQ34" s="206">
        <f t="shared" si="10"/>
        <v>38</v>
      </c>
      <c r="AR34" s="206">
        <f t="shared" si="11"/>
        <v>8</v>
      </c>
      <c r="AS34" s="206">
        <f t="shared" si="12"/>
        <v>16</v>
      </c>
      <c r="AT34" s="206">
        <f t="shared" si="13"/>
        <v>5</v>
      </c>
      <c r="AU34" s="206">
        <f t="shared" si="14"/>
        <v>67</v>
      </c>
      <c r="AV34" s="206">
        <f t="shared" si="15"/>
        <v>24</v>
      </c>
      <c r="AW34" s="206">
        <f t="shared" si="16"/>
        <v>4.75</v>
      </c>
      <c r="AX34" s="206">
        <f t="shared" si="17"/>
        <v>2.375</v>
      </c>
      <c r="AY34" s="308">
        <f t="shared" si="19"/>
        <v>1.5833333333333333</v>
      </c>
    </row>
    <row r="35" spans="1:51" ht="18" customHeight="1">
      <c r="A35" s="184" t="s">
        <v>173</v>
      </c>
      <c r="B35" s="195" t="s">
        <v>109</v>
      </c>
      <c r="C35" s="209">
        <v>0</v>
      </c>
      <c r="D35" s="209">
        <v>1</v>
      </c>
      <c r="E35" s="209">
        <v>0</v>
      </c>
      <c r="F35" s="207">
        <f t="shared" si="1"/>
        <v>1</v>
      </c>
      <c r="G35" s="209">
        <v>0</v>
      </c>
      <c r="H35" s="209">
        <v>0</v>
      </c>
      <c r="I35" s="209">
        <v>0</v>
      </c>
      <c r="J35" s="207">
        <f t="shared" si="2"/>
        <v>0</v>
      </c>
      <c r="K35" s="373">
        <v>0</v>
      </c>
      <c r="L35" s="373">
        <v>0</v>
      </c>
      <c r="M35" s="373">
        <v>0</v>
      </c>
      <c r="N35" s="365">
        <f t="shared" si="3"/>
        <v>0</v>
      </c>
      <c r="O35" s="206">
        <v>0</v>
      </c>
      <c r="P35" s="206">
        <v>0</v>
      </c>
      <c r="Q35" s="206">
        <v>0</v>
      </c>
      <c r="R35" s="206">
        <v>0</v>
      </c>
      <c r="S35" s="207">
        <f t="shared" si="4"/>
        <v>0</v>
      </c>
      <c r="T35" s="209">
        <v>0</v>
      </c>
      <c r="U35" s="209">
        <v>3</v>
      </c>
      <c r="V35" s="209">
        <v>3</v>
      </c>
      <c r="W35" s="209">
        <v>1</v>
      </c>
      <c r="X35" s="207">
        <f t="shared" si="5"/>
        <v>7</v>
      </c>
      <c r="Y35" s="364">
        <v>0</v>
      </c>
      <c r="Z35" s="364">
        <v>0</v>
      </c>
      <c r="AA35" s="364">
        <v>0</v>
      </c>
      <c r="AB35" s="364">
        <v>0</v>
      </c>
      <c r="AC35" s="365">
        <f t="shared" si="18"/>
        <v>0</v>
      </c>
      <c r="AD35" s="227">
        <v>0</v>
      </c>
      <c r="AE35" s="227">
        <v>0</v>
      </c>
      <c r="AF35" s="206">
        <v>0</v>
      </c>
      <c r="AG35" s="207">
        <f t="shared" si="7"/>
        <v>0</v>
      </c>
      <c r="AH35" s="227">
        <v>0</v>
      </c>
      <c r="AI35" s="227">
        <v>0</v>
      </c>
      <c r="AJ35" s="206">
        <v>0</v>
      </c>
      <c r="AK35" s="207">
        <f t="shared" si="8"/>
        <v>0</v>
      </c>
      <c r="AL35" s="227">
        <v>0</v>
      </c>
      <c r="AM35" s="206">
        <v>0</v>
      </c>
      <c r="AN35" s="206">
        <v>0</v>
      </c>
      <c r="AO35" s="207">
        <f t="shared" si="9"/>
        <v>0</v>
      </c>
      <c r="AP35" s="210">
        <v>0</v>
      </c>
      <c r="AQ35" s="206">
        <f t="shared" si="10"/>
        <v>0</v>
      </c>
      <c r="AR35" s="206">
        <f t="shared" si="11"/>
        <v>4</v>
      </c>
      <c r="AS35" s="206">
        <f t="shared" si="12"/>
        <v>3</v>
      </c>
      <c r="AT35" s="206">
        <f t="shared" si="13"/>
        <v>1</v>
      </c>
      <c r="AU35" s="206">
        <f t="shared" si="14"/>
        <v>8</v>
      </c>
      <c r="AV35" s="206">
        <f t="shared" si="15"/>
        <v>7</v>
      </c>
      <c r="AW35" s="206">
        <f t="shared" si="16"/>
        <v>0</v>
      </c>
      <c r="AX35" s="206">
        <f t="shared" si="17"/>
        <v>0</v>
      </c>
      <c r="AY35" s="308">
        <f t="shared" si="19"/>
        <v>0</v>
      </c>
    </row>
    <row r="36" spans="1:51" ht="18" customHeight="1">
      <c r="A36" s="184"/>
      <c r="B36" s="141" t="s">
        <v>104</v>
      </c>
      <c r="C36" s="209">
        <v>0</v>
      </c>
      <c r="D36" s="209">
        <v>0</v>
      </c>
      <c r="E36" s="209">
        <v>0</v>
      </c>
      <c r="F36" s="207">
        <f t="shared" si="1"/>
        <v>0</v>
      </c>
      <c r="G36" s="209">
        <v>5</v>
      </c>
      <c r="H36" s="209">
        <v>2</v>
      </c>
      <c r="I36" s="209">
        <v>1</v>
      </c>
      <c r="J36" s="207">
        <f t="shared" si="2"/>
        <v>8</v>
      </c>
      <c r="K36" s="373">
        <v>0</v>
      </c>
      <c r="L36" s="373">
        <v>0</v>
      </c>
      <c r="M36" s="373">
        <v>0</v>
      </c>
      <c r="N36" s="365">
        <f t="shared" si="3"/>
        <v>0</v>
      </c>
      <c r="O36" s="206">
        <v>0</v>
      </c>
      <c r="P36" s="206">
        <v>3</v>
      </c>
      <c r="Q36" s="206">
        <v>1</v>
      </c>
      <c r="R36" s="206">
        <v>4</v>
      </c>
      <c r="S36" s="207">
        <f t="shared" si="4"/>
        <v>8</v>
      </c>
      <c r="T36" s="209">
        <v>0</v>
      </c>
      <c r="U36" s="209">
        <v>2</v>
      </c>
      <c r="V36" s="209">
        <v>0</v>
      </c>
      <c r="W36" s="209">
        <v>1</v>
      </c>
      <c r="X36" s="207">
        <f t="shared" si="5"/>
        <v>3</v>
      </c>
      <c r="Y36" s="364">
        <v>0</v>
      </c>
      <c r="Z36" s="364">
        <v>0</v>
      </c>
      <c r="AA36" s="364">
        <v>0</v>
      </c>
      <c r="AB36" s="364">
        <v>0</v>
      </c>
      <c r="AC36" s="365">
        <f t="shared" si="18"/>
        <v>0</v>
      </c>
      <c r="AD36" s="229">
        <v>0</v>
      </c>
      <c r="AE36" s="209">
        <v>0</v>
      </c>
      <c r="AF36" s="209">
        <v>0</v>
      </c>
      <c r="AG36" s="207">
        <f t="shared" si="7"/>
        <v>0</v>
      </c>
      <c r="AH36" s="227">
        <v>0</v>
      </c>
      <c r="AI36" s="209">
        <v>0</v>
      </c>
      <c r="AJ36" s="209">
        <v>0</v>
      </c>
      <c r="AK36" s="207">
        <f t="shared" si="8"/>
        <v>0</v>
      </c>
      <c r="AL36" s="227">
        <v>0</v>
      </c>
      <c r="AM36" s="209">
        <v>0</v>
      </c>
      <c r="AN36" s="209">
        <v>0</v>
      </c>
      <c r="AO36" s="207">
        <f t="shared" si="9"/>
        <v>0</v>
      </c>
      <c r="AP36" s="210">
        <v>0</v>
      </c>
      <c r="AQ36" s="206">
        <f t="shared" si="10"/>
        <v>5</v>
      </c>
      <c r="AR36" s="206">
        <f t="shared" si="11"/>
        <v>7</v>
      </c>
      <c r="AS36" s="206">
        <f t="shared" si="12"/>
        <v>2</v>
      </c>
      <c r="AT36" s="206">
        <f t="shared" si="13"/>
        <v>5</v>
      </c>
      <c r="AU36" s="206">
        <f t="shared" si="14"/>
        <v>19</v>
      </c>
      <c r="AV36" s="206">
        <f t="shared" si="15"/>
        <v>9</v>
      </c>
      <c r="AW36" s="206">
        <f aca="true" t="shared" si="20" ref="AW36:AW47">AQ36/AR36</f>
        <v>0.7142857142857143</v>
      </c>
      <c r="AX36" s="206">
        <f aca="true" t="shared" si="21" ref="AX36:AX47">AQ36/AS36</f>
        <v>2.5</v>
      </c>
      <c r="AY36" s="308">
        <f aca="true" t="shared" si="22" ref="AY36:AY47">AQ36/AV36</f>
        <v>0.5555555555555556</v>
      </c>
    </row>
    <row r="37" spans="1:51" ht="18" customHeight="1">
      <c r="A37" s="184"/>
      <c r="B37" s="141" t="s">
        <v>103</v>
      </c>
      <c r="C37" s="209">
        <v>3</v>
      </c>
      <c r="D37" s="209">
        <v>0</v>
      </c>
      <c r="E37" s="209">
        <v>1</v>
      </c>
      <c r="F37" s="207">
        <f t="shared" si="1"/>
        <v>4</v>
      </c>
      <c r="G37" s="209">
        <v>5</v>
      </c>
      <c r="H37" s="209">
        <v>0</v>
      </c>
      <c r="I37" s="209">
        <v>0</v>
      </c>
      <c r="J37" s="207">
        <f t="shared" si="2"/>
        <v>5</v>
      </c>
      <c r="K37" s="373">
        <v>0</v>
      </c>
      <c r="L37" s="373">
        <v>0</v>
      </c>
      <c r="M37" s="373">
        <v>0</v>
      </c>
      <c r="N37" s="365">
        <f t="shared" si="3"/>
        <v>0</v>
      </c>
      <c r="O37" s="206">
        <v>0</v>
      </c>
      <c r="P37" s="206">
        <v>0</v>
      </c>
      <c r="Q37" s="206">
        <v>0</v>
      </c>
      <c r="R37" s="206">
        <v>0</v>
      </c>
      <c r="S37" s="207">
        <f t="shared" si="4"/>
        <v>0</v>
      </c>
      <c r="T37" s="209">
        <v>0</v>
      </c>
      <c r="U37" s="209">
        <v>4</v>
      </c>
      <c r="V37" s="209">
        <v>4</v>
      </c>
      <c r="W37" s="209">
        <v>2</v>
      </c>
      <c r="X37" s="207">
        <f t="shared" si="5"/>
        <v>10</v>
      </c>
      <c r="Y37" s="364">
        <v>0</v>
      </c>
      <c r="Z37" s="364">
        <v>0</v>
      </c>
      <c r="AA37" s="364">
        <v>0</v>
      </c>
      <c r="AB37" s="364">
        <v>0</v>
      </c>
      <c r="AC37" s="365">
        <f t="shared" si="18"/>
        <v>0</v>
      </c>
      <c r="AD37" s="229">
        <v>0</v>
      </c>
      <c r="AE37" s="209">
        <v>0</v>
      </c>
      <c r="AF37" s="209">
        <v>0</v>
      </c>
      <c r="AG37" s="207">
        <f t="shared" si="7"/>
        <v>0</v>
      </c>
      <c r="AH37" s="227">
        <v>0</v>
      </c>
      <c r="AI37" s="209">
        <v>0</v>
      </c>
      <c r="AJ37" s="209">
        <v>0</v>
      </c>
      <c r="AK37" s="207">
        <f t="shared" si="8"/>
        <v>0</v>
      </c>
      <c r="AL37" s="227">
        <v>0</v>
      </c>
      <c r="AM37" s="209">
        <v>0</v>
      </c>
      <c r="AN37" s="209">
        <v>0</v>
      </c>
      <c r="AO37" s="207">
        <f t="shared" si="9"/>
        <v>0</v>
      </c>
      <c r="AP37" s="210">
        <v>0</v>
      </c>
      <c r="AQ37" s="206">
        <f t="shared" si="10"/>
        <v>8</v>
      </c>
      <c r="AR37" s="206">
        <f t="shared" si="11"/>
        <v>4</v>
      </c>
      <c r="AS37" s="206">
        <f t="shared" si="12"/>
        <v>5</v>
      </c>
      <c r="AT37" s="206">
        <f t="shared" si="13"/>
        <v>2</v>
      </c>
      <c r="AU37" s="206">
        <f t="shared" si="14"/>
        <v>19</v>
      </c>
      <c r="AV37" s="206">
        <f t="shared" si="15"/>
        <v>9</v>
      </c>
      <c r="AW37" s="206">
        <f t="shared" si="20"/>
        <v>2</v>
      </c>
      <c r="AX37" s="206">
        <f t="shared" si="21"/>
        <v>1.6</v>
      </c>
      <c r="AY37" s="308">
        <f t="shared" si="22"/>
        <v>0.8888888888888888</v>
      </c>
    </row>
    <row r="38" spans="1:51" ht="18" customHeight="1">
      <c r="A38" s="184"/>
      <c r="B38" s="101" t="s">
        <v>108</v>
      </c>
      <c r="C38" s="209">
        <v>0</v>
      </c>
      <c r="D38" s="209">
        <v>0</v>
      </c>
      <c r="E38" s="209">
        <v>0</v>
      </c>
      <c r="F38" s="207">
        <f t="shared" si="1"/>
        <v>0</v>
      </c>
      <c r="G38" s="209">
        <v>0</v>
      </c>
      <c r="H38" s="209">
        <v>1</v>
      </c>
      <c r="I38" s="209">
        <v>2</v>
      </c>
      <c r="J38" s="207">
        <f t="shared" si="2"/>
        <v>3</v>
      </c>
      <c r="K38" s="373">
        <v>0</v>
      </c>
      <c r="L38" s="373">
        <v>0</v>
      </c>
      <c r="M38" s="373">
        <v>5</v>
      </c>
      <c r="N38" s="365">
        <f t="shared" si="3"/>
        <v>5</v>
      </c>
      <c r="O38" s="206">
        <v>0</v>
      </c>
      <c r="P38" s="206">
        <v>0</v>
      </c>
      <c r="Q38" s="206">
        <v>0</v>
      </c>
      <c r="R38" s="206">
        <v>0</v>
      </c>
      <c r="S38" s="207">
        <f t="shared" si="4"/>
        <v>0</v>
      </c>
      <c r="T38" s="209">
        <v>0</v>
      </c>
      <c r="U38" s="209">
        <v>0</v>
      </c>
      <c r="V38" s="209">
        <v>0</v>
      </c>
      <c r="W38" s="209">
        <v>0</v>
      </c>
      <c r="X38" s="207">
        <f t="shared" si="5"/>
        <v>0</v>
      </c>
      <c r="Y38" s="364">
        <v>0</v>
      </c>
      <c r="Z38" s="364">
        <v>0</v>
      </c>
      <c r="AA38" s="364">
        <v>3</v>
      </c>
      <c r="AB38" s="364">
        <v>0</v>
      </c>
      <c r="AC38" s="365">
        <f t="shared" si="18"/>
        <v>3</v>
      </c>
      <c r="AD38" s="229">
        <v>0</v>
      </c>
      <c r="AE38" s="209">
        <v>0</v>
      </c>
      <c r="AF38" s="209">
        <v>0</v>
      </c>
      <c r="AG38" s="207">
        <f t="shared" si="7"/>
        <v>0</v>
      </c>
      <c r="AH38" s="227">
        <v>0</v>
      </c>
      <c r="AI38" s="209">
        <v>0</v>
      </c>
      <c r="AJ38" s="209">
        <v>0</v>
      </c>
      <c r="AK38" s="207">
        <f t="shared" si="8"/>
        <v>0</v>
      </c>
      <c r="AL38" s="227">
        <v>0</v>
      </c>
      <c r="AM38" s="209">
        <v>0</v>
      </c>
      <c r="AN38" s="209">
        <v>0</v>
      </c>
      <c r="AO38" s="207">
        <f t="shared" si="9"/>
        <v>0</v>
      </c>
      <c r="AP38" s="210">
        <v>0</v>
      </c>
      <c r="AQ38" s="206">
        <f t="shared" si="10"/>
        <v>0</v>
      </c>
      <c r="AR38" s="206">
        <f t="shared" si="11"/>
        <v>1</v>
      </c>
      <c r="AS38" s="206">
        <f t="shared" si="12"/>
        <v>10</v>
      </c>
      <c r="AT38" s="206">
        <f t="shared" si="13"/>
        <v>0</v>
      </c>
      <c r="AU38" s="206">
        <f t="shared" si="14"/>
        <v>11</v>
      </c>
      <c r="AV38" s="206">
        <f t="shared" si="15"/>
        <v>11</v>
      </c>
      <c r="AW38" s="206">
        <f t="shared" si="20"/>
        <v>0</v>
      </c>
      <c r="AX38" s="206">
        <f t="shared" si="21"/>
        <v>0</v>
      </c>
      <c r="AY38" s="308">
        <f t="shared" si="22"/>
        <v>0</v>
      </c>
    </row>
    <row r="39" spans="1:51" ht="18" customHeight="1">
      <c r="A39" s="184"/>
      <c r="B39" s="195" t="s">
        <v>113</v>
      </c>
      <c r="C39" s="209">
        <v>0</v>
      </c>
      <c r="D39" s="209">
        <v>0</v>
      </c>
      <c r="E39" s="209">
        <v>0</v>
      </c>
      <c r="F39" s="207">
        <f t="shared" si="1"/>
        <v>0</v>
      </c>
      <c r="G39" s="209">
        <v>0</v>
      </c>
      <c r="H39" s="209">
        <v>0</v>
      </c>
      <c r="I39" s="209">
        <v>0</v>
      </c>
      <c r="J39" s="207">
        <f t="shared" si="2"/>
        <v>0</v>
      </c>
      <c r="K39" s="373">
        <v>0</v>
      </c>
      <c r="L39" s="373">
        <v>0</v>
      </c>
      <c r="M39" s="373">
        <v>0</v>
      </c>
      <c r="N39" s="365">
        <f t="shared" si="3"/>
        <v>0</v>
      </c>
      <c r="O39" s="206">
        <v>0</v>
      </c>
      <c r="P39" s="206">
        <v>0</v>
      </c>
      <c r="Q39" s="206">
        <v>0</v>
      </c>
      <c r="R39" s="206">
        <v>0</v>
      </c>
      <c r="S39" s="207">
        <f t="shared" si="4"/>
        <v>0</v>
      </c>
      <c r="T39" s="209">
        <v>0</v>
      </c>
      <c r="U39" s="209">
        <v>0</v>
      </c>
      <c r="V39" s="209">
        <v>0</v>
      </c>
      <c r="W39" s="209">
        <v>0</v>
      </c>
      <c r="X39" s="207">
        <f t="shared" si="5"/>
        <v>0</v>
      </c>
      <c r="Y39" s="364">
        <v>0</v>
      </c>
      <c r="Z39" s="364">
        <v>0</v>
      </c>
      <c r="AA39" s="364">
        <v>0</v>
      </c>
      <c r="AB39" s="364">
        <v>0</v>
      </c>
      <c r="AC39" s="365">
        <f t="shared" si="18"/>
        <v>0</v>
      </c>
      <c r="AD39" s="229">
        <v>0</v>
      </c>
      <c r="AE39" s="209">
        <v>0</v>
      </c>
      <c r="AF39" s="209">
        <v>0</v>
      </c>
      <c r="AG39" s="207">
        <f t="shared" si="7"/>
        <v>0</v>
      </c>
      <c r="AH39" s="227">
        <v>0</v>
      </c>
      <c r="AI39" s="209">
        <v>0</v>
      </c>
      <c r="AJ39" s="209">
        <v>0</v>
      </c>
      <c r="AK39" s="207">
        <f t="shared" si="8"/>
        <v>0</v>
      </c>
      <c r="AL39" s="227">
        <v>0</v>
      </c>
      <c r="AM39" s="209">
        <v>0</v>
      </c>
      <c r="AN39" s="209">
        <v>0</v>
      </c>
      <c r="AO39" s="207">
        <f t="shared" si="9"/>
        <v>0</v>
      </c>
      <c r="AP39" s="210">
        <v>0</v>
      </c>
      <c r="AQ39" s="206">
        <f t="shared" si="10"/>
        <v>0</v>
      </c>
      <c r="AR39" s="206">
        <f t="shared" si="11"/>
        <v>0</v>
      </c>
      <c r="AS39" s="206">
        <f t="shared" si="12"/>
        <v>0</v>
      </c>
      <c r="AT39" s="206">
        <f t="shared" si="13"/>
        <v>0</v>
      </c>
      <c r="AU39" s="206">
        <f t="shared" si="14"/>
        <v>0</v>
      </c>
      <c r="AV39" s="206">
        <f t="shared" si="15"/>
        <v>0</v>
      </c>
      <c r="AW39" s="206" t="e">
        <f t="shared" si="20"/>
        <v>#DIV/0!</v>
      </c>
      <c r="AX39" s="206" t="e">
        <f t="shared" si="21"/>
        <v>#DIV/0!</v>
      </c>
      <c r="AY39" s="308" t="e">
        <f t="shared" si="22"/>
        <v>#DIV/0!</v>
      </c>
    </row>
    <row r="40" spans="1:51" ht="18" customHeight="1">
      <c r="A40" s="184"/>
      <c r="B40" s="225" t="s">
        <v>274</v>
      </c>
      <c r="C40" s="209">
        <v>0</v>
      </c>
      <c r="D40" s="209">
        <v>0</v>
      </c>
      <c r="E40" s="209">
        <v>0</v>
      </c>
      <c r="F40" s="207">
        <f t="shared" si="1"/>
        <v>0</v>
      </c>
      <c r="G40" s="209">
        <v>0</v>
      </c>
      <c r="H40" s="209">
        <v>0</v>
      </c>
      <c r="I40" s="209">
        <v>1</v>
      </c>
      <c r="J40" s="207">
        <f t="shared" si="2"/>
        <v>1</v>
      </c>
      <c r="K40" s="373">
        <v>0</v>
      </c>
      <c r="L40" s="373">
        <v>0</v>
      </c>
      <c r="M40" s="373">
        <v>0</v>
      </c>
      <c r="N40" s="365">
        <f t="shared" si="3"/>
        <v>0</v>
      </c>
      <c r="O40" s="206">
        <v>0</v>
      </c>
      <c r="P40" s="206">
        <v>1</v>
      </c>
      <c r="Q40" s="206">
        <v>1</v>
      </c>
      <c r="R40" s="206">
        <v>1</v>
      </c>
      <c r="S40" s="207">
        <f t="shared" si="4"/>
        <v>3</v>
      </c>
      <c r="T40" s="209">
        <v>0</v>
      </c>
      <c r="U40" s="209">
        <v>0</v>
      </c>
      <c r="V40" s="209">
        <v>2</v>
      </c>
      <c r="W40" s="209">
        <v>0</v>
      </c>
      <c r="X40" s="207">
        <f t="shared" si="5"/>
        <v>2</v>
      </c>
      <c r="Y40" s="364">
        <v>0</v>
      </c>
      <c r="Z40" s="364">
        <v>0</v>
      </c>
      <c r="AA40" s="364">
        <v>0</v>
      </c>
      <c r="AB40" s="364">
        <v>0</v>
      </c>
      <c r="AC40" s="365">
        <f t="shared" si="18"/>
        <v>0</v>
      </c>
      <c r="AD40" s="229">
        <v>0</v>
      </c>
      <c r="AE40" s="209">
        <v>0</v>
      </c>
      <c r="AF40" s="209">
        <v>0</v>
      </c>
      <c r="AG40" s="207">
        <f t="shared" si="7"/>
        <v>0</v>
      </c>
      <c r="AH40" s="227">
        <v>0</v>
      </c>
      <c r="AI40" s="209">
        <v>0</v>
      </c>
      <c r="AJ40" s="209">
        <v>0</v>
      </c>
      <c r="AK40" s="207">
        <f t="shared" si="8"/>
        <v>0</v>
      </c>
      <c r="AL40" s="227">
        <v>0</v>
      </c>
      <c r="AM40" s="209">
        <v>0</v>
      </c>
      <c r="AN40" s="209">
        <v>0</v>
      </c>
      <c r="AO40" s="207">
        <f t="shared" si="9"/>
        <v>0</v>
      </c>
      <c r="AP40" s="210">
        <v>0</v>
      </c>
      <c r="AQ40" s="206">
        <f t="shared" si="10"/>
        <v>0</v>
      </c>
      <c r="AR40" s="206">
        <f t="shared" si="11"/>
        <v>1</v>
      </c>
      <c r="AS40" s="206">
        <f t="shared" si="12"/>
        <v>4</v>
      </c>
      <c r="AT40" s="206">
        <f t="shared" si="13"/>
        <v>1</v>
      </c>
      <c r="AU40" s="206">
        <f t="shared" si="14"/>
        <v>6</v>
      </c>
      <c r="AV40" s="206">
        <f t="shared" si="15"/>
        <v>5</v>
      </c>
      <c r="AW40" s="206">
        <f t="shared" si="20"/>
        <v>0</v>
      </c>
      <c r="AX40" s="206">
        <f t="shared" si="21"/>
        <v>0</v>
      </c>
      <c r="AY40" s="308">
        <f t="shared" si="22"/>
        <v>0</v>
      </c>
    </row>
    <row r="41" spans="1:51" ht="18" customHeight="1">
      <c r="A41" s="184"/>
      <c r="B41" s="141" t="s">
        <v>129</v>
      </c>
      <c r="C41" s="209">
        <v>0</v>
      </c>
      <c r="D41" s="209">
        <v>0</v>
      </c>
      <c r="E41" s="209">
        <v>0</v>
      </c>
      <c r="F41" s="207">
        <f t="shared" si="1"/>
        <v>0</v>
      </c>
      <c r="G41" s="209">
        <v>0</v>
      </c>
      <c r="H41" s="209">
        <v>0</v>
      </c>
      <c r="I41" s="209">
        <v>0</v>
      </c>
      <c r="J41" s="207">
        <f t="shared" si="2"/>
        <v>0</v>
      </c>
      <c r="K41" s="373">
        <v>0</v>
      </c>
      <c r="L41" s="373">
        <v>0</v>
      </c>
      <c r="M41" s="373">
        <v>0</v>
      </c>
      <c r="N41" s="365">
        <f t="shared" si="3"/>
        <v>0</v>
      </c>
      <c r="O41" s="206">
        <v>0</v>
      </c>
      <c r="P41" s="206">
        <v>0</v>
      </c>
      <c r="Q41" s="206">
        <v>0</v>
      </c>
      <c r="R41" s="206">
        <v>0</v>
      </c>
      <c r="S41" s="207">
        <f t="shared" si="4"/>
        <v>0</v>
      </c>
      <c r="T41" s="209">
        <v>0</v>
      </c>
      <c r="U41" s="209">
        <v>6</v>
      </c>
      <c r="V41" s="209">
        <v>2</v>
      </c>
      <c r="W41" s="209">
        <v>0</v>
      </c>
      <c r="X41" s="207">
        <f t="shared" si="5"/>
        <v>8</v>
      </c>
      <c r="Y41" s="364">
        <v>0</v>
      </c>
      <c r="Z41" s="364">
        <v>0</v>
      </c>
      <c r="AA41" s="364">
        <v>0</v>
      </c>
      <c r="AB41" s="364">
        <v>0</v>
      </c>
      <c r="AC41" s="365">
        <f t="shared" si="18"/>
        <v>0</v>
      </c>
      <c r="AD41" s="229">
        <v>0</v>
      </c>
      <c r="AE41" s="209">
        <v>0</v>
      </c>
      <c r="AF41" s="209">
        <v>0</v>
      </c>
      <c r="AG41" s="207">
        <f t="shared" si="7"/>
        <v>0</v>
      </c>
      <c r="AH41" s="227">
        <v>0</v>
      </c>
      <c r="AI41" s="209">
        <v>0</v>
      </c>
      <c r="AJ41" s="209">
        <v>0</v>
      </c>
      <c r="AK41" s="207">
        <f t="shared" si="8"/>
        <v>0</v>
      </c>
      <c r="AL41" s="227">
        <v>0</v>
      </c>
      <c r="AM41" s="209">
        <v>0</v>
      </c>
      <c r="AN41" s="209">
        <v>0</v>
      </c>
      <c r="AO41" s="207">
        <f t="shared" si="9"/>
        <v>0</v>
      </c>
      <c r="AP41" s="210">
        <v>0</v>
      </c>
      <c r="AQ41" s="206">
        <f t="shared" si="10"/>
        <v>0</v>
      </c>
      <c r="AR41" s="206">
        <f t="shared" si="11"/>
        <v>6</v>
      </c>
      <c r="AS41" s="206">
        <f t="shared" si="12"/>
        <v>2</v>
      </c>
      <c r="AT41" s="206">
        <f t="shared" si="13"/>
        <v>0</v>
      </c>
      <c r="AU41" s="206">
        <f t="shared" si="14"/>
        <v>8</v>
      </c>
      <c r="AV41" s="206">
        <f t="shared" si="15"/>
        <v>8</v>
      </c>
      <c r="AW41" s="206">
        <f t="shared" si="20"/>
        <v>0</v>
      </c>
      <c r="AX41" s="206">
        <f t="shared" si="21"/>
        <v>0</v>
      </c>
      <c r="AY41" s="308">
        <f t="shared" si="22"/>
        <v>0</v>
      </c>
    </row>
    <row r="42" spans="1:51" ht="18" customHeight="1">
      <c r="A42" s="184"/>
      <c r="B42" s="141" t="s">
        <v>122</v>
      </c>
      <c r="C42" s="209">
        <v>0</v>
      </c>
      <c r="D42" s="209">
        <v>1</v>
      </c>
      <c r="E42" s="209">
        <v>0</v>
      </c>
      <c r="F42" s="207">
        <f t="shared" si="1"/>
        <v>1</v>
      </c>
      <c r="G42" s="209">
        <v>0</v>
      </c>
      <c r="H42" s="209">
        <v>1</v>
      </c>
      <c r="I42" s="209">
        <v>0</v>
      </c>
      <c r="J42" s="207">
        <f t="shared" si="2"/>
        <v>1</v>
      </c>
      <c r="K42" s="373">
        <v>0</v>
      </c>
      <c r="L42" s="373">
        <v>11</v>
      </c>
      <c r="M42" s="373">
        <v>3</v>
      </c>
      <c r="N42" s="365">
        <f t="shared" si="3"/>
        <v>14</v>
      </c>
      <c r="O42" s="209">
        <v>0</v>
      </c>
      <c r="P42" s="209">
        <v>0</v>
      </c>
      <c r="Q42" s="209">
        <v>0</v>
      </c>
      <c r="R42" s="209">
        <v>0</v>
      </c>
      <c r="S42" s="207">
        <f t="shared" si="4"/>
        <v>0</v>
      </c>
      <c r="T42" s="209">
        <v>0</v>
      </c>
      <c r="U42" s="209">
        <v>0</v>
      </c>
      <c r="V42" s="209">
        <v>0</v>
      </c>
      <c r="W42" s="209">
        <v>0</v>
      </c>
      <c r="X42" s="207">
        <f t="shared" si="5"/>
        <v>0</v>
      </c>
      <c r="Y42" s="364">
        <v>0</v>
      </c>
      <c r="Z42" s="364">
        <v>0</v>
      </c>
      <c r="AA42" s="364">
        <v>0</v>
      </c>
      <c r="AB42" s="364">
        <v>0</v>
      </c>
      <c r="AC42" s="365">
        <f t="shared" si="18"/>
        <v>0</v>
      </c>
      <c r="AD42" s="229">
        <v>0</v>
      </c>
      <c r="AE42" s="209">
        <v>0</v>
      </c>
      <c r="AF42" s="209">
        <v>0</v>
      </c>
      <c r="AG42" s="207">
        <f t="shared" si="7"/>
        <v>0</v>
      </c>
      <c r="AH42" s="229">
        <v>0</v>
      </c>
      <c r="AI42" s="209">
        <v>0</v>
      </c>
      <c r="AJ42" s="209">
        <v>0</v>
      </c>
      <c r="AK42" s="207">
        <f t="shared" si="8"/>
        <v>0</v>
      </c>
      <c r="AL42" s="229">
        <v>0</v>
      </c>
      <c r="AM42" s="209">
        <v>0</v>
      </c>
      <c r="AN42" s="209">
        <v>0</v>
      </c>
      <c r="AO42" s="207">
        <f t="shared" si="9"/>
        <v>0</v>
      </c>
      <c r="AP42" s="210">
        <v>0</v>
      </c>
      <c r="AQ42" s="206">
        <f t="shared" si="10"/>
        <v>0</v>
      </c>
      <c r="AR42" s="206">
        <f t="shared" si="11"/>
        <v>13</v>
      </c>
      <c r="AS42" s="206">
        <f t="shared" si="12"/>
        <v>3</v>
      </c>
      <c r="AT42" s="206">
        <f t="shared" si="13"/>
        <v>0</v>
      </c>
      <c r="AU42" s="206">
        <f t="shared" si="14"/>
        <v>16</v>
      </c>
      <c r="AV42" s="206">
        <f t="shared" si="15"/>
        <v>16</v>
      </c>
      <c r="AW42" s="209">
        <f t="shared" si="20"/>
        <v>0</v>
      </c>
      <c r="AX42" s="209">
        <f t="shared" si="21"/>
        <v>0</v>
      </c>
      <c r="AY42" s="313">
        <f t="shared" si="22"/>
        <v>0</v>
      </c>
    </row>
    <row r="43" spans="1:51" ht="18" customHeight="1">
      <c r="A43" s="182"/>
      <c r="B43" s="183" t="s">
        <v>131</v>
      </c>
      <c r="C43" s="206">
        <v>0</v>
      </c>
      <c r="D43" s="206">
        <v>0</v>
      </c>
      <c r="E43" s="206">
        <v>0</v>
      </c>
      <c r="F43" s="207">
        <f t="shared" si="1"/>
        <v>0</v>
      </c>
      <c r="G43" s="206">
        <v>0</v>
      </c>
      <c r="H43" s="206">
        <v>0</v>
      </c>
      <c r="I43" s="206">
        <v>0</v>
      </c>
      <c r="J43" s="207">
        <f t="shared" si="2"/>
        <v>0</v>
      </c>
      <c r="K43" s="364">
        <v>0</v>
      </c>
      <c r="L43" s="364">
        <v>0</v>
      </c>
      <c r="M43" s="364">
        <v>0</v>
      </c>
      <c r="N43" s="365">
        <f t="shared" si="3"/>
        <v>0</v>
      </c>
      <c r="O43" s="206">
        <v>0</v>
      </c>
      <c r="P43" s="206">
        <v>0</v>
      </c>
      <c r="Q43" s="206">
        <v>0</v>
      </c>
      <c r="R43" s="206">
        <v>0</v>
      </c>
      <c r="S43" s="207">
        <f t="shared" si="4"/>
        <v>0</v>
      </c>
      <c r="T43" s="206">
        <v>0</v>
      </c>
      <c r="U43" s="206">
        <v>0</v>
      </c>
      <c r="V43" s="206">
        <v>0</v>
      </c>
      <c r="W43" s="206">
        <v>0</v>
      </c>
      <c r="X43" s="207">
        <f t="shared" si="5"/>
        <v>0</v>
      </c>
      <c r="Y43" s="364">
        <v>0</v>
      </c>
      <c r="Z43" s="364">
        <v>0</v>
      </c>
      <c r="AA43" s="364">
        <v>5</v>
      </c>
      <c r="AB43" s="364">
        <v>0</v>
      </c>
      <c r="AC43" s="365">
        <f t="shared" si="18"/>
        <v>5</v>
      </c>
      <c r="AD43" s="227">
        <v>0</v>
      </c>
      <c r="AE43" s="206">
        <v>0</v>
      </c>
      <c r="AF43" s="206">
        <v>0</v>
      </c>
      <c r="AG43" s="207">
        <f t="shared" si="7"/>
        <v>0</v>
      </c>
      <c r="AH43" s="227">
        <v>0</v>
      </c>
      <c r="AI43" s="206">
        <v>0</v>
      </c>
      <c r="AJ43" s="206">
        <v>0</v>
      </c>
      <c r="AK43" s="207">
        <f t="shared" si="8"/>
        <v>0</v>
      </c>
      <c r="AL43" s="227">
        <v>0</v>
      </c>
      <c r="AM43" s="206">
        <v>0</v>
      </c>
      <c r="AN43" s="206">
        <v>0</v>
      </c>
      <c r="AO43" s="207">
        <f t="shared" si="9"/>
        <v>0</v>
      </c>
      <c r="AP43" s="210">
        <v>0</v>
      </c>
      <c r="AQ43" s="206">
        <f t="shared" si="10"/>
        <v>0</v>
      </c>
      <c r="AR43" s="206">
        <f t="shared" si="11"/>
        <v>0</v>
      </c>
      <c r="AS43" s="206">
        <f t="shared" si="12"/>
        <v>5</v>
      </c>
      <c r="AT43" s="206">
        <f t="shared" si="13"/>
        <v>0</v>
      </c>
      <c r="AU43" s="206">
        <f t="shared" si="14"/>
        <v>5</v>
      </c>
      <c r="AV43" s="206">
        <f t="shared" si="15"/>
        <v>5</v>
      </c>
      <c r="AW43" s="206" t="e">
        <f t="shared" si="20"/>
        <v>#DIV/0!</v>
      </c>
      <c r="AX43" s="206">
        <f t="shared" si="21"/>
        <v>0</v>
      </c>
      <c r="AY43" s="308">
        <f t="shared" si="22"/>
        <v>0</v>
      </c>
    </row>
    <row r="44" spans="1:51" ht="18" customHeight="1">
      <c r="A44" s="182"/>
      <c r="B44" s="183" t="s">
        <v>256</v>
      </c>
      <c r="C44" s="206">
        <v>0</v>
      </c>
      <c r="D44" s="206">
        <v>0</v>
      </c>
      <c r="E44" s="206">
        <v>0</v>
      </c>
      <c r="F44" s="207">
        <f t="shared" si="1"/>
        <v>0</v>
      </c>
      <c r="G44" s="206">
        <v>0</v>
      </c>
      <c r="H44" s="206">
        <v>0</v>
      </c>
      <c r="I44" s="206">
        <v>0</v>
      </c>
      <c r="J44" s="207">
        <f t="shared" si="2"/>
        <v>0</v>
      </c>
      <c r="K44" s="364">
        <v>0</v>
      </c>
      <c r="L44" s="364">
        <v>2</v>
      </c>
      <c r="M44" s="364">
        <v>0</v>
      </c>
      <c r="N44" s="365">
        <f t="shared" si="3"/>
        <v>2</v>
      </c>
      <c r="O44" s="206">
        <v>0</v>
      </c>
      <c r="P44" s="206">
        <v>0</v>
      </c>
      <c r="Q44" s="206">
        <v>0</v>
      </c>
      <c r="R44" s="206">
        <v>0</v>
      </c>
      <c r="S44" s="207">
        <f t="shared" si="4"/>
        <v>0</v>
      </c>
      <c r="T44" s="206">
        <v>0</v>
      </c>
      <c r="U44" s="206">
        <v>0</v>
      </c>
      <c r="V44" s="206">
        <v>0</v>
      </c>
      <c r="W44" s="206">
        <v>0</v>
      </c>
      <c r="X44" s="207">
        <f t="shared" si="5"/>
        <v>0</v>
      </c>
      <c r="Y44" s="364">
        <v>0</v>
      </c>
      <c r="Z44" s="364">
        <v>0</v>
      </c>
      <c r="AA44" s="364">
        <v>0</v>
      </c>
      <c r="AB44" s="364">
        <v>0</v>
      </c>
      <c r="AC44" s="365">
        <f t="shared" si="18"/>
        <v>0</v>
      </c>
      <c r="AD44" s="227">
        <v>0</v>
      </c>
      <c r="AE44" s="206">
        <v>0</v>
      </c>
      <c r="AF44" s="206">
        <v>0</v>
      </c>
      <c r="AG44" s="207">
        <f t="shared" si="7"/>
        <v>0</v>
      </c>
      <c r="AH44" s="227">
        <v>0</v>
      </c>
      <c r="AI44" s="206">
        <v>0</v>
      </c>
      <c r="AJ44" s="206">
        <v>0</v>
      </c>
      <c r="AK44" s="207">
        <f t="shared" si="8"/>
        <v>0</v>
      </c>
      <c r="AL44" s="227">
        <v>0</v>
      </c>
      <c r="AM44" s="206">
        <v>0</v>
      </c>
      <c r="AN44" s="206">
        <v>0</v>
      </c>
      <c r="AO44" s="207">
        <f t="shared" si="9"/>
        <v>0</v>
      </c>
      <c r="AP44" s="210">
        <v>0</v>
      </c>
      <c r="AQ44" s="206">
        <f t="shared" si="10"/>
        <v>0</v>
      </c>
      <c r="AR44" s="206">
        <f t="shared" si="11"/>
        <v>2</v>
      </c>
      <c r="AS44" s="206">
        <f t="shared" si="12"/>
        <v>0</v>
      </c>
      <c r="AT44" s="206">
        <f t="shared" si="13"/>
        <v>0</v>
      </c>
      <c r="AU44" s="206">
        <f t="shared" si="14"/>
        <v>2</v>
      </c>
      <c r="AV44" s="206">
        <f t="shared" si="15"/>
        <v>2</v>
      </c>
      <c r="AW44" s="206">
        <f>AQ44/AR44</f>
        <v>0</v>
      </c>
      <c r="AX44" s="206" t="e">
        <f>AQ44/AS44</f>
        <v>#DIV/0!</v>
      </c>
      <c r="AY44" s="308">
        <f>AQ44/AV44</f>
        <v>0</v>
      </c>
    </row>
    <row r="45" spans="1:51" ht="18" customHeight="1">
      <c r="A45" s="182"/>
      <c r="B45" s="183" t="s">
        <v>195</v>
      </c>
      <c r="C45" s="206">
        <v>0</v>
      </c>
      <c r="D45" s="206">
        <v>0</v>
      </c>
      <c r="E45" s="206">
        <v>0</v>
      </c>
      <c r="F45" s="207">
        <f t="shared" si="1"/>
        <v>0</v>
      </c>
      <c r="G45" s="206">
        <v>0</v>
      </c>
      <c r="H45" s="206">
        <v>0</v>
      </c>
      <c r="I45" s="206">
        <v>0</v>
      </c>
      <c r="J45" s="207">
        <f t="shared" si="2"/>
        <v>0</v>
      </c>
      <c r="K45" s="373">
        <v>0</v>
      </c>
      <c r="L45" s="373">
        <v>0</v>
      </c>
      <c r="M45" s="373">
        <v>0</v>
      </c>
      <c r="N45" s="365">
        <f t="shared" si="3"/>
        <v>0</v>
      </c>
      <c r="O45" s="206">
        <v>0</v>
      </c>
      <c r="P45" s="206">
        <v>0</v>
      </c>
      <c r="Q45" s="206">
        <v>0</v>
      </c>
      <c r="R45" s="206">
        <v>0</v>
      </c>
      <c r="S45" s="207">
        <f t="shared" si="4"/>
        <v>0</v>
      </c>
      <c r="T45" s="206">
        <v>0</v>
      </c>
      <c r="U45" s="206">
        <v>0</v>
      </c>
      <c r="V45" s="206">
        <v>0</v>
      </c>
      <c r="W45" s="206">
        <v>0</v>
      </c>
      <c r="X45" s="207">
        <f t="shared" si="5"/>
        <v>0</v>
      </c>
      <c r="Y45" s="364">
        <v>0</v>
      </c>
      <c r="Z45" s="364">
        <v>0</v>
      </c>
      <c r="AA45" s="364">
        <v>0</v>
      </c>
      <c r="AB45" s="364">
        <v>54</v>
      </c>
      <c r="AC45" s="365">
        <f t="shared" si="18"/>
        <v>54</v>
      </c>
      <c r="AD45" s="227">
        <v>0</v>
      </c>
      <c r="AE45" s="206">
        <v>0</v>
      </c>
      <c r="AF45" s="206">
        <v>0</v>
      </c>
      <c r="AG45" s="207">
        <f t="shared" si="7"/>
        <v>0</v>
      </c>
      <c r="AH45" s="227">
        <v>0</v>
      </c>
      <c r="AI45" s="206">
        <v>0</v>
      </c>
      <c r="AJ45" s="206">
        <v>0</v>
      </c>
      <c r="AK45" s="207">
        <f t="shared" si="8"/>
        <v>0</v>
      </c>
      <c r="AL45" s="227">
        <v>0</v>
      </c>
      <c r="AM45" s="206">
        <v>0</v>
      </c>
      <c r="AN45" s="206">
        <v>0</v>
      </c>
      <c r="AO45" s="207">
        <f t="shared" si="9"/>
        <v>0</v>
      </c>
      <c r="AP45" s="208">
        <v>0</v>
      </c>
      <c r="AQ45" s="206">
        <f t="shared" si="10"/>
        <v>0</v>
      </c>
      <c r="AR45" s="206">
        <f t="shared" si="11"/>
        <v>0</v>
      </c>
      <c r="AS45" s="206">
        <f t="shared" si="12"/>
        <v>0</v>
      </c>
      <c r="AT45" s="206">
        <f t="shared" si="13"/>
        <v>54</v>
      </c>
      <c r="AU45" s="206">
        <f t="shared" si="14"/>
        <v>54</v>
      </c>
      <c r="AV45" s="206">
        <f t="shared" si="15"/>
        <v>0</v>
      </c>
      <c r="AW45" s="206" t="e">
        <f t="shared" si="20"/>
        <v>#DIV/0!</v>
      </c>
      <c r="AX45" s="206" t="e">
        <f t="shared" si="21"/>
        <v>#DIV/0!</v>
      </c>
      <c r="AY45" s="308" t="e">
        <f t="shared" si="22"/>
        <v>#DIV/0!</v>
      </c>
    </row>
    <row r="46" spans="1:51" ht="18" customHeight="1">
      <c r="A46" s="191"/>
      <c r="B46" s="192" t="s">
        <v>196</v>
      </c>
      <c r="C46" s="219">
        <v>0</v>
      </c>
      <c r="D46" s="219">
        <v>0</v>
      </c>
      <c r="E46" s="219">
        <v>0</v>
      </c>
      <c r="F46" s="207">
        <f t="shared" si="1"/>
        <v>0</v>
      </c>
      <c r="G46" s="219">
        <v>0</v>
      </c>
      <c r="H46" s="219">
        <v>0</v>
      </c>
      <c r="I46" s="219">
        <v>0</v>
      </c>
      <c r="J46" s="207">
        <f t="shared" si="2"/>
        <v>0</v>
      </c>
      <c r="K46" s="373">
        <v>0</v>
      </c>
      <c r="L46" s="373">
        <v>0</v>
      </c>
      <c r="M46" s="373">
        <v>0</v>
      </c>
      <c r="N46" s="365">
        <f t="shared" si="3"/>
        <v>0</v>
      </c>
      <c r="O46" s="206">
        <v>0</v>
      </c>
      <c r="P46" s="206">
        <v>0</v>
      </c>
      <c r="Q46" s="206">
        <v>0</v>
      </c>
      <c r="R46" s="206">
        <v>0</v>
      </c>
      <c r="S46" s="207">
        <f t="shared" si="4"/>
        <v>0</v>
      </c>
      <c r="T46" s="219">
        <v>0</v>
      </c>
      <c r="U46" s="219">
        <v>0</v>
      </c>
      <c r="V46" s="219">
        <v>0</v>
      </c>
      <c r="W46" s="219">
        <v>0</v>
      </c>
      <c r="X46" s="207">
        <f t="shared" si="5"/>
        <v>0</v>
      </c>
      <c r="Y46" s="364">
        <v>0</v>
      </c>
      <c r="Z46" s="364">
        <v>0</v>
      </c>
      <c r="AA46" s="364">
        <v>0</v>
      </c>
      <c r="AB46" s="364">
        <v>44</v>
      </c>
      <c r="AC46" s="365">
        <f t="shared" si="18"/>
        <v>44</v>
      </c>
      <c r="AD46" s="231">
        <v>0</v>
      </c>
      <c r="AE46" s="206">
        <v>0</v>
      </c>
      <c r="AF46" s="206">
        <v>0</v>
      </c>
      <c r="AG46" s="207">
        <f t="shared" si="7"/>
        <v>0</v>
      </c>
      <c r="AH46" s="229">
        <v>0</v>
      </c>
      <c r="AI46" s="206">
        <v>0</v>
      </c>
      <c r="AJ46" s="206">
        <v>0</v>
      </c>
      <c r="AK46" s="207">
        <f t="shared" si="8"/>
        <v>0</v>
      </c>
      <c r="AL46" s="229">
        <v>0</v>
      </c>
      <c r="AM46" s="206">
        <v>0</v>
      </c>
      <c r="AN46" s="206">
        <v>0</v>
      </c>
      <c r="AO46" s="207">
        <f t="shared" si="9"/>
        <v>0</v>
      </c>
      <c r="AP46" s="220">
        <v>0</v>
      </c>
      <c r="AQ46" s="206">
        <f t="shared" si="10"/>
        <v>0</v>
      </c>
      <c r="AR46" s="206">
        <f t="shared" si="11"/>
        <v>0</v>
      </c>
      <c r="AS46" s="206">
        <f t="shared" si="12"/>
        <v>0</v>
      </c>
      <c r="AT46" s="206">
        <f t="shared" si="13"/>
        <v>44</v>
      </c>
      <c r="AU46" s="206">
        <f t="shared" si="14"/>
        <v>44</v>
      </c>
      <c r="AV46" s="206">
        <f t="shared" si="15"/>
        <v>0</v>
      </c>
      <c r="AW46" s="206" t="e">
        <f t="shared" si="20"/>
        <v>#DIV/0!</v>
      </c>
      <c r="AX46" s="206" t="e">
        <f t="shared" si="21"/>
        <v>#DIV/0!</v>
      </c>
      <c r="AY46" s="308" t="e">
        <f t="shared" si="22"/>
        <v>#DIV/0!</v>
      </c>
    </row>
    <row r="47" spans="1:51" ht="18" customHeight="1">
      <c r="A47" s="191"/>
      <c r="B47" s="192" t="s">
        <v>197</v>
      </c>
      <c r="C47" s="219">
        <v>0</v>
      </c>
      <c r="D47" s="219">
        <v>0</v>
      </c>
      <c r="E47" s="219">
        <v>0</v>
      </c>
      <c r="F47" s="207">
        <f t="shared" si="1"/>
        <v>0</v>
      </c>
      <c r="G47" s="219">
        <v>0</v>
      </c>
      <c r="H47" s="219">
        <v>0</v>
      </c>
      <c r="I47" s="219">
        <v>0</v>
      </c>
      <c r="J47" s="207">
        <f t="shared" si="2"/>
        <v>0</v>
      </c>
      <c r="K47" s="373">
        <v>0</v>
      </c>
      <c r="L47" s="373">
        <v>0</v>
      </c>
      <c r="M47" s="373">
        <v>0</v>
      </c>
      <c r="N47" s="365">
        <f t="shared" si="3"/>
        <v>0</v>
      </c>
      <c r="O47" s="206">
        <v>0</v>
      </c>
      <c r="P47" s="206">
        <v>0</v>
      </c>
      <c r="Q47" s="206">
        <v>0</v>
      </c>
      <c r="R47" s="206">
        <v>0</v>
      </c>
      <c r="S47" s="207">
        <f t="shared" si="4"/>
        <v>0</v>
      </c>
      <c r="T47" s="219">
        <v>0</v>
      </c>
      <c r="U47" s="219">
        <v>0</v>
      </c>
      <c r="V47" s="219">
        <v>1</v>
      </c>
      <c r="W47" s="219">
        <v>0</v>
      </c>
      <c r="X47" s="207">
        <f t="shared" si="5"/>
        <v>1</v>
      </c>
      <c r="Y47" s="364">
        <v>0</v>
      </c>
      <c r="Z47" s="364">
        <v>0</v>
      </c>
      <c r="AA47" s="364">
        <v>0</v>
      </c>
      <c r="AB47" s="364">
        <v>0</v>
      </c>
      <c r="AC47" s="365">
        <f t="shared" si="18"/>
        <v>0</v>
      </c>
      <c r="AD47" s="231">
        <v>0</v>
      </c>
      <c r="AE47" s="206">
        <v>0</v>
      </c>
      <c r="AF47" s="206">
        <v>0</v>
      </c>
      <c r="AG47" s="207">
        <f t="shared" si="7"/>
        <v>0</v>
      </c>
      <c r="AH47" s="230">
        <v>0</v>
      </c>
      <c r="AI47" s="206">
        <v>0</v>
      </c>
      <c r="AJ47" s="206">
        <v>0</v>
      </c>
      <c r="AK47" s="207">
        <f t="shared" si="8"/>
        <v>0</v>
      </c>
      <c r="AL47" s="230">
        <v>0</v>
      </c>
      <c r="AM47" s="206">
        <v>0</v>
      </c>
      <c r="AN47" s="206">
        <v>0</v>
      </c>
      <c r="AO47" s="207">
        <f t="shared" si="9"/>
        <v>0</v>
      </c>
      <c r="AP47" s="220">
        <v>0</v>
      </c>
      <c r="AQ47" s="206">
        <f t="shared" si="10"/>
        <v>0</v>
      </c>
      <c r="AR47" s="206">
        <f t="shared" si="11"/>
        <v>0</v>
      </c>
      <c r="AS47" s="206">
        <f t="shared" si="12"/>
        <v>1</v>
      </c>
      <c r="AT47" s="206">
        <f t="shared" si="13"/>
        <v>0</v>
      </c>
      <c r="AU47" s="206">
        <f t="shared" si="14"/>
        <v>1</v>
      </c>
      <c r="AV47" s="206">
        <f t="shared" si="15"/>
        <v>1</v>
      </c>
      <c r="AW47" s="206" t="e">
        <f t="shared" si="20"/>
        <v>#DIV/0!</v>
      </c>
      <c r="AX47" s="206">
        <f t="shared" si="21"/>
        <v>0</v>
      </c>
      <c r="AY47" s="308">
        <f t="shared" si="22"/>
        <v>0</v>
      </c>
    </row>
    <row r="48" spans="1:51" ht="18" customHeight="1">
      <c r="A48" s="184" t="s">
        <v>66</v>
      </c>
      <c r="B48" s="141" t="s">
        <v>176</v>
      </c>
      <c r="C48" s="209">
        <v>0</v>
      </c>
      <c r="D48" s="209">
        <v>26</v>
      </c>
      <c r="E48" s="209">
        <v>50</v>
      </c>
      <c r="F48" s="207">
        <f t="shared" si="1"/>
        <v>76</v>
      </c>
      <c r="G48" s="209">
        <v>0</v>
      </c>
      <c r="H48" s="209">
        <v>4</v>
      </c>
      <c r="I48" s="209">
        <v>4</v>
      </c>
      <c r="J48" s="207">
        <f t="shared" si="2"/>
        <v>8</v>
      </c>
      <c r="K48" s="373">
        <v>0</v>
      </c>
      <c r="L48" s="373">
        <v>16</v>
      </c>
      <c r="M48" s="373">
        <v>51</v>
      </c>
      <c r="N48" s="365">
        <f t="shared" si="3"/>
        <v>67</v>
      </c>
      <c r="O48" s="206">
        <v>0</v>
      </c>
      <c r="P48" s="206">
        <v>0</v>
      </c>
      <c r="Q48" s="206">
        <v>0</v>
      </c>
      <c r="R48" s="206">
        <v>0</v>
      </c>
      <c r="S48" s="207">
        <f t="shared" si="4"/>
        <v>0</v>
      </c>
      <c r="T48" s="209">
        <v>0</v>
      </c>
      <c r="U48" s="209">
        <v>0</v>
      </c>
      <c r="V48" s="209">
        <v>0</v>
      </c>
      <c r="W48" s="209">
        <v>0</v>
      </c>
      <c r="X48" s="207">
        <f t="shared" si="5"/>
        <v>0</v>
      </c>
      <c r="Y48" s="364">
        <v>0</v>
      </c>
      <c r="Z48" s="364">
        <v>0</v>
      </c>
      <c r="AA48" s="364">
        <v>5</v>
      </c>
      <c r="AB48" s="364">
        <v>81</v>
      </c>
      <c r="AC48" s="365">
        <f t="shared" si="18"/>
        <v>86</v>
      </c>
      <c r="AD48" s="227">
        <v>0</v>
      </c>
      <c r="AE48" s="227">
        <v>0</v>
      </c>
      <c r="AF48" s="206">
        <v>0</v>
      </c>
      <c r="AG48" s="207">
        <f t="shared" si="7"/>
        <v>0</v>
      </c>
      <c r="AH48" s="227">
        <v>0</v>
      </c>
      <c r="AI48" s="227">
        <v>0</v>
      </c>
      <c r="AJ48" s="206">
        <v>0</v>
      </c>
      <c r="AK48" s="207">
        <f t="shared" si="8"/>
        <v>0</v>
      </c>
      <c r="AL48" s="227">
        <v>0</v>
      </c>
      <c r="AM48" s="206">
        <v>0</v>
      </c>
      <c r="AN48" s="206">
        <v>0</v>
      </c>
      <c r="AO48" s="207">
        <f t="shared" si="9"/>
        <v>0</v>
      </c>
      <c r="AP48" s="210">
        <v>190</v>
      </c>
      <c r="AQ48" s="206">
        <f t="shared" si="10"/>
        <v>0</v>
      </c>
      <c r="AR48" s="206">
        <f t="shared" si="11"/>
        <v>46</v>
      </c>
      <c r="AS48" s="206">
        <f t="shared" si="12"/>
        <v>110</v>
      </c>
      <c r="AT48" s="206">
        <f t="shared" si="13"/>
        <v>271</v>
      </c>
      <c r="AU48" s="206">
        <f t="shared" si="14"/>
        <v>427</v>
      </c>
      <c r="AV48" s="206">
        <f t="shared" si="15"/>
        <v>156</v>
      </c>
      <c r="AW48" s="206">
        <f t="shared" si="16"/>
        <v>0</v>
      </c>
      <c r="AX48" s="206">
        <f t="shared" si="17"/>
        <v>0</v>
      </c>
      <c r="AY48" s="308">
        <f t="shared" si="19"/>
        <v>0</v>
      </c>
    </row>
    <row r="49" spans="1:51" ht="18" customHeight="1">
      <c r="A49" s="191" t="s">
        <v>67</v>
      </c>
      <c r="B49" s="192" t="s">
        <v>177</v>
      </c>
      <c r="C49" s="219">
        <v>104</v>
      </c>
      <c r="D49" s="219">
        <v>25</v>
      </c>
      <c r="E49" s="219">
        <v>22</v>
      </c>
      <c r="F49" s="200">
        <f t="shared" si="1"/>
        <v>151</v>
      </c>
      <c r="G49" s="219">
        <v>17</v>
      </c>
      <c r="H49" s="219">
        <v>1</v>
      </c>
      <c r="I49" s="219">
        <v>1</v>
      </c>
      <c r="J49" s="200">
        <f t="shared" si="2"/>
        <v>19</v>
      </c>
      <c r="K49" s="374">
        <v>0</v>
      </c>
      <c r="L49" s="374">
        <v>3</v>
      </c>
      <c r="M49" s="374">
        <v>1</v>
      </c>
      <c r="N49" s="359">
        <f t="shared" si="3"/>
        <v>4</v>
      </c>
      <c r="O49" s="199">
        <v>0</v>
      </c>
      <c r="P49" s="199">
        <v>3</v>
      </c>
      <c r="Q49" s="199">
        <v>0</v>
      </c>
      <c r="R49" s="199">
        <v>2</v>
      </c>
      <c r="S49" s="200">
        <f t="shared" si="4"/>
        <v>5</v>
      </c>
      <c r="T49" s="219">
        <v>0</v>
      </c>
      <c r="U49" s="219">
        <v>0</v>
      </c>
      <c r="V49" s="219">
        <v>0</v>
      </c>
      <c r="W49" s="219">
        <v>0</v>
      </c>
      <c r="X49" s="200">
        <f t="shared" si="5"/>
        <v>0</v>
      </c>
      <c r="Y49" s="364">
        <v>0</v>
      </c>
      <c r="Z49" s="364">
        <v>10</v>
      </c>
      <c r="AA49" s="364">
        <v>16</v>
      </c>
      <c r="AB49" s="364">
        <v>11</v>
      </c>
      <c r="AC49" s="359">
        <f t="shared" si="18"/>
        <v>37</v>
      </c>
      <c r="AD49" s="230">
        <v>1</v>
      </c>
      <c r="AE49" s="219">
        <v>0</v>
      </c>
      <c r="AF49" s="199">
        <v>0</v>
      </c>
      <c r="AG49" s="200">
        <f t="shared" si="7"/>
        <v>1</v>
      </c>
      <c r="AH49" s="230">
        <v>0</v>
      </c>
      <c r="AI49" s="230">
        <v>0</v>
      </c>
      <c r="AJ49" s="199">
        <v>0</v>
      </c>
      <c r="AK49" s="200">
        <f t="shared" si="8"/>
        <v>0</v>
      </c>
      <c r="AL49" s="230">
        <v>0</v>
      </c>
      <c r="AM49" s="199">
        <v>0</v>
      </c>
      <c r="AN49" s="199">
        <v>0</v>
      </c>
      <c r="AO49" s="200">
        <f t="shared" si="9"/>
        <v>0</v>
      </c>
      <c r="AP49" s="220">
        <v>84</v>
      </c>
      <c r="AQ49" s="206">
        <f t="shared" si="10"/>
        <v>122</v>
      </c>
      <c r="AR49" s="206">
        <f t="shared" si="11"/>
        <v>42</v>
      </c>
      <c r="AS49" s="206">
        <f t="shared" si="12"/>
        <v>40</v>
      </c>
      <c r="AT49" s="206">
        <f t="shared" si="13"/>
        <v>97</v>
      </c>
      <c r="AU49" s="206">
        <f t="shared" si="14"/>
        <v>301</v>
      </c>
      <c r="AV49" s="206">
        <f t="shared" si="15"/>
        <v>82</v>
      </c>
      <c r="AW49" s="199">
        <f t="shared" si="16"/>
        <v>2.9047619047619047</v>
      </c>
      <c r="AX49" s="199">
        <f t="shared" si="17"/>
        <v>3.05</v>
      </c>
      <c r="AY49" s="317">
        <f t="shared" si="19"/>
        <v>1.4878048780487805</v>
      </c>
    </row>
    <row r="50" spans="1:51" ht="18" customHeight="1">
      <c r="A50" s="81" t="s">
        <v>96</v>
      </c>
      <c r="B50" s="181" t="s">
        <v>178</v>
      </c>
      <c r="C50" s="199">
        <v>0</v>
      </c>
      <c r="D50" s="199">
        <v>0</v>
      </c>
      <c r="E50" s="199">
        <v>0</v>
      </c>
      <c r="F50" s="200">
        <f>SUM(C50:E50)</f>
        <v>0</v>
      </c>
      <c r="G50" s="199">
        <v>0</v>
      </c>
      <c r="H50" s="199">
        <v>0</v>
      </c>
      <c r="I50" s="199">
        <v>0</v>
      </c>
      <c r="J50" s="200">
        <f>SUM(G50:I50)</f>
        <v>0</v>
      </c>
      <c r="K50" s="358">
        <v>0</v>
      </c>
      <c r="L50" s="358">
        <v>0</v>
      </c>
      <c r="M50" s="358">
        <v>0</v>
      </c>
      <c r="N50" s="359">
        <f>SUM(K50:M50)</f>
        <v>0</v>
      </c>
      <c r="O50" s="199">
        <v>0</v>
      </c>
      <c r="P50" s="199">
        <v>0</v>
      </c>
      <c r="Q50" s="199">
        <v>0</v>
      </c>
      <c r="R50" s="199">
        <v>0</v>
      </c>
      <c r="S50" s="200">
        <f>SUM(O50:R50)</f>
        <v>0</v>
      </c>
      <c r="T50" s="199">
        <v>0</v>
      </c>
      <c r="U50" s="199">
        <v>0</v>
      </c>
      <c r="V50" s="199">
        <v>0</v>
      </c>
      <c r="W50" s="199">
        <v>0</v>
      </c>
      <c r="X50" s="200">
        <f>SUM(T50:W50)</f>
        <v>0</v>
      </c>
      <c r="Y50" s="358">
        <v>0</v>
      </c>
      <c r="Z50" s="358">
        <v>3</v>
      </c>
      <c r="AA50" s="358">
        <v>1</v>
      </c>
      <c r="AB50" s="358">
        <v>1</v>
      </c>
      <c r="AC50" s="359">
        <f t="shared" si="18"/>
        <v>5</v>
      </c>
      <c r="AD50" s="230">
        <v>0</v>
      </c>
      <c r="AE50" s="230">
        <v>0</v>
      </c>
      <c r="AF50" s="199">
        <v>0</v>
      </c>
      <c r="AG50" s="200">
        <f>SUM(AD50:AF50)</f>
        <v>0</v>
      </c>
      <c r="AH50" s="230">
        <v>0</v>
      </c>
      <c r="AI50" s="230">
        <v>0</v>
      </c>
      <c r="AJ50" s="199">
        <v>0</v>
      </c>
      <c r="AK50" s="200">
        <f>SUM(AH50:AJ50)</f>
        <v>0</v>
      </c>
      <c r="AL50" s="230">
        <v>0</v>
      </c>
      <c r="AM50" s="199">
        <v>0</v>
      </c>
      <c r="AN50" s="199">
        <v>0</v>
      </c>
      <c r="AO50" s="200">
        <f>SUM(AL50:AN50)</f>
        <v>0</v>
      </c>
      <c r="AP50" s="218">
        <v>6</v>
      </c>
      <c r="AQ50" s="199">
        <f t="shared" si="10"/>
        <v>0</v>
      </c>
      <c r="AR50" s="199">
        <f t="shared" si="11"/>
        <v>3</v>
      </c>
      <c r="AS50" s="206">
        <f t="shared" si="12"/>
        <v>1</v>
      </c>
      <c r="AT50" s="206">
        <f t="shared" si="13"/>
        <v>7</v>
      </c>
      <c r="AU50" s="199">
        <f t="shared" si="14"/>
        <v>11</v>
      </c>
      <c r="AV50" s="199">
        <f t="shared" si="15"/>
        <v>4</v>
      </c>
      <c r="AW50" s="199">
        <f>AQ50/AR50</f>
        <v>0</v>
      </c>
      <c r="AX50" s="199">
        <f>AQ50/AS50</f>
        <v>0</v>
      </c>
      <c r="AY50" s="317">
        <f>AQ50/AV50</f>
        <v>0</v>
      </c>
    </row>
    <row r="51" spans="1:51" ht="18" customHeight="1">
      <c r="A51" s="191" t="s">
        <v>97</v>
      </c>
      <c r="B51" s="192" t="s">
        <v>179</v>
      </c>
      <c r="C51" s="219">
        <v>35</v>
      </c>
      <c r="D51" s="219">
        <v>5</v>
      </c>
      <c r="E51" s="219">
        <v>15</v>
      </c>
      <c r="F51" s="379">
        <f>SUM(C51:E51)</f>
        <v>55</v>
      </c>
      <c r="G51" s="219">
        <v>10</v>
      </c>
      <c r="H51" s="219">
        <v>0</v>
      </c>
      <c r="I51" s="219">
        <v>0</v>
      </c>
      <c r="J51" s="379">
        <f>SUM(G51:I51)</f>
        <v>10</v>
      </c>
      <c r="K51" s="374">
        <v>6</v>
      </c>
      <c r="L51" s="374">
        <v>0</v>
      </c>
      <c r="M51" s="374">
        <v>0</v>
      </c>
      <c r="N51" s="380">
        <f>SUM(K51:M51)</f>
        <v>6</v>
      </c>
      <c r="O51" s="219">
        <v>0</v>
      </c>
      <c r="P51" s="219">
        <v>0</v>
      </c>
      <c r="Q51" s="219">
        <v>0</v>
      </c>
      <c r="R51" s="219">
        <v>0</v>
      </c>
      <c r="S51" s="379">
        <f>SUM(O51:R51)</f>
        <v>0</v>
      </c>
      <c r="T51" s="219">
        <v>0</v>
      </c>
      <c r="U51" s="219">
        <v>0</v>
      </c>
      <c r="V51" s="219">
        <v>0</v>
      </c>
      <c r="W51" s="219">
        <v>0</v>
      </c>
      <c r="X51" s="379">
        <f>SUM(T51:W51)</f>
        <v>0</v>
      </c>
      <c r="Y51" s="374">
        <v>0</v>
      </c>
      <c r="Z51" s="374">
        <v>5</v>
      </c>
      <c r="AA51" s="374">
        <v>28</v>
      </c>
      <c r="AB51" s="374">
        <v>17</v>
      </c>
      <c r="AC51" s="380">
        <f t="shared" si="18"/>
        <v>50</v>
      </c>
      <c r="AD51" s="231">
        <v>0</v>
      </c>
      <c r="AE51" s="231">
        <v>0</v>
      </c>
      <c r="AF51" s="219">
        <v>0</v>
      </c>
      <c r="AG51" s="379">
        <f>SUM(AD51:AF51)</f>
        <v>0</v>
      </c>
      <c r="AH51" s="231">
        <v>0</v>
      </c>
      <c r="AI51" s="231">
        <v>0</v>
      </c>
      <c r="AJ51" s="219">
        <v>0</v>
      </c>
      <c r="AK51" s="379">
        <f>SUM(AH51:AJ51)</f>
        <v>0</v>
      </c>
      <c r="AL51" s="231">
        <v>1</v>
      </c>
      <c r="AM51" s="219">
        <v>0</v>
      </c>
      <c r="AN51" s="219">
        <v>0</v>
      </c>
      <c r="AO51" s="379">
        <f>SUM(AL51:AN51)</f>
        <v>1</v>
      </c>
      <c r="AP51" s="220">
        <v>27</v>
      </c>
      <c r="AQ51" s="219">
        <f>SUM(C51,G51,K51,O51,T51,Y51,AD51,AH51,AL51)</f>
        <v>52</v>
      </c>
      <c r="AR51" s="219">
        <f>SUM(D51,H51,L51,P51,U51,Z51,AE51,AI51,AM51)</f>
        <v>10</v>
      </c>
      <c r="AS51" s="206">
        <f t="shared" si="12"/>
        <v>43</v>
      </c>
      <c r="AT51" s="206">
        <f t="shared" si="13"/>
        <v>44</v>
      </c>
      <c r="AU51" s="219">
        <f>SUM(AQ51:AT51)</f>
        <v>149</v>
      </c>
      <c r="AV51" s="219">
        <f>SUM(AR51,AS51)</f>
        <v>53</v>
      </c>
      <c r="AW51" s="219">
        <f>AQ51/AR51</f>
        <v>5.2</v>
      </c>
      <c r="AX51" s="219">
        <f>AQ51/AS51</f>
        <v>1.2093023255813953</v>
      </c>
      <c r="AY51" s="381">
        <f>AQ51/AV51</f>
        <v>0.9811320754716981</v>
      </c>
    </row>
    <row r="52" spans="1:51" ht="18" customHeight="1">
      <c r="A52" s="239"/>
      <c r="B52" s="98"/>
      <c r="C52" s="237"/>
      <c r="D52" s="237"/>
      <c r="E52" s="237"/>
      <c r="F52" s="235"/>
      <c r="G52" s="237"/>
      <c r="H52" s="237"/>
      <c r="I52" s="237"/>
      <c r="J52" s="235"/>
      <c r="K52" s="368"/>
      <c r="L52" s="368"/>
      <c r="M52" s="368"/>
      <c r="N52" s="366"/>
      <c r="O52" s="237"/>
      <c r="P52" s="237"/>
      <c r="Q52" s="237"/>
      <c r="R52" s="237"/>
      <c r="S52" s="235"/>
      <c r="T52" s="237"/>
      <c r="U52" s="237"/>
      <c r="V52" s="98" t="s">
        <v>261</v>
      </c>
      <c r="W52" s="237"/>
      <c r="X52" s="235"/>
      <c r="Y52" s="368"/>
      <c r="Z52" s="368"/>
      <c r="AA52" s="377"/>
      <c r="AB52" s="368"/>
      <c r="AC52" s="366"/>
      <c r="AD52" s="236"/>
      <c r="AE52" s="236"/>
      <c r="AF52" s="237"/>
      <c r="AG52" s="235"/>
      <c r="AH52" s="236"/>
      <c r="AI52" s="236"/>
      <c r="AJ52" s="237"/>
      <c r="AK52" s="235"/>
      <c r="AL52" s="236"/>
      <c r="AM52" s="237"/>
      <c r="AN52" s="237"/>
      <c r="AO52" s="235"/>
      <c r="AP52" s="238"/>
      <c r="AQ52" s="237">
        <f t="shared" si="10"/>
        <v>0</v>
      </c>
      <c r="AR52" s="237">
        <f t="shared" si="11"/>
        <v>0</v>
      </c>
      <c r="AS52" s="206">
        <f t="shared" si="12"/>
        <v>0</v>
      </c>
      <c r="AT52" s="206">
        <f t="shared" si="13"/>
        <v>0</v>
      </c>
      <c r="AU52" s="237">
        <f t="shared" si="14"/>
        <v>0</v>
      </c>
      <c r="AV52" s="237">
        <f t="shared" si="15"/>
        <v>0</v>
      </c>
      <c r="AW52" s="237"/>
      <c r="AX52" s="237"/>
      <c r="AY52" s="312"/>
    </row>
    <row r="53" spans="1:51" ht="18" customHeight="1">
      <c r="A53" s="182" t="s">
        <v>68</v>
      </c>
      <c r="B53" s="183" t="s">
        <v>8</v>
      </c>
      <c r="C53" s="206">
        <v>50</v>
      </c>
      <c r="D53" s="206">
        <v>4</v>
      </c>
      <c r="E53" s="206">
        <v>7</v>
      </c>
      <c r="F53" s="207">
        <f t="shared" si="1"/>
        <v>61</v>
      </c>
      <c r="G53" s="206">
        <v>21</v>
      </c>
      <c r="H53" s="206">
        <v>0</v>
      </c>
      <c r="I53" s="206">
        <v>0</v>
      </c>
      <c r="J53" s="207">
        <f t="shared" si="2"/>
        <v>21</v>
      </c>
      <c r="K53" s="364">
        <v>0</v>
      </c>
      <c r="L53" s="364">
        <v>0</v>
      </c>
      <c r="M53" s="364">
        <v>0</v>
      </c>
      <c r="N53" s="365">
        <f t="shared" si="3"/>
        <v>0</v>
      </c>
      <c r="O53" s="206">
        <v>0</v>
      </c>
      <c r="P53" s="206">
        <v>0</v>
      </c>
      <c r="Q53" s="206">
        <v>0</v>
      </c>
      <c r="R53" s="206">
        <v>0</v>
      </c>
      <c r="S53" s="207">
        <f t="shared" si="4"/>
        <v>0</v>
      </c>
      <c r="T53" s="206">
        <v>0</v>
      </c>
      <c r="U53" s="206">
        <v>0</v>
      </c>
      <c r="V53" s="206">
        <v>0</v>
      </c>
      <c r="W53" s="206">
        <v>0</v>
      </c>
      <c r="X53" s="207">
        <f t="shared" si="5"/>
        <v>0</v>
      </c>
      <c r="Y53" s="364">
        <v>6</v>
      </c>
      <c r="Z53" s="364">
        <v>8</v>
      </c>
      <c r="AA53" s="364">
        <v>18</v>
      </c>
      <c r="AB53" s="364">
        <v>16</v>
      </c>
      <c r="AC53" s="365">
        <f aca="true" t="shared" si="23" ref="AC53:AC75">SUM(Y53:AB53)</f>
        <v>48</v>
      </c>
      <c r="AD53" s="227">
        <v>4</v>
      </c>
      <c r="AE53" s="206">
        <v>0</v>
      </c>
      <c r="AF53" s="206">
        <v>0</v>
      </c>
      <c r="AG53" s="207">
        <f t="shared" si="7"/>
        <v>4</v>
      </c>
      <c r="AH53" s="227">
        <v>0</v>
      </c>
      <c r="AI53" s="227">
        <v>0</v>
      </c>
      <c r="AJ53" s="206">
        <v>0</v>
      </c>
      <c r="AK53" s="207">
        <f t="shared" si="8"/>
        <v>0</v>
      </c>
      <c r="AL53" s="227">
        <v>0</v>
      </c>
      <c r="AM53" s="206">
        <v>0</v>
      </c>
      <c r="AN53" s="206">
        <v>0</v>
      </c>
      <c r="AO53" s="207">
        <f t="shared" si="9"/>
        <v>0</v>
      </c>
      <c r="AP53" s="208">
        <v>10</v>
      </c>
      <c r="AQ53" s="206">
        <f t="shared" si="10"/>
        <v>81</v>
      </c>
      <c r="AR53" s="206">
        <f t="shared" si="11"/>
        <v>12</v>
      </c>
      <c r="AS53" s="206">
        <f t="shared" si="12"/>
        <v>25</v>
      </c>
      <c r="AT53" s="206">
        <f t="shared" si="13"/>
        <v>26</v>
      </c>
      <c r="AU53" s="206">
        <f t="shared" si="14"/>
        <v>144</v>
      </c>
      <c r="AV53" s="206">
        <f t="shared" si="15"/>
        <v>37</v>
      </c>
      <c r="AW53" s="206">
        <f t="shared" si="16"/>
        <v>6.75</v>
      </c>
      <c r="AX53" s="206">
        <f t="shared" si="17"/>
        <v>3.24</v>
      </c>
      <c r="AY53" s="308">
        <f t="shared" si="19"/>
        <v>2.189189189189189</v>
      </c>
    </row>
    <row r="54" spans="1:51" ht="18" customHeight="1">
      <c r="A54" s="184" t="s">
        <v>69</v>
      </c>
      <c r="B54" s="141" t="s">
        <v>180</v>
      </c>
      <c r="C54" s="209">
        <v>63</v>
      </c>
      <c r="D54" s="209">
        <v>3</v>
      </c>
      <c r="E54" s="209">
        <v>5</v>
      </c>
      <c r="F54" s="207">
        <f t="shared" si="1"/>
        <v>71</v>
      </c>
      <c r="G54" s="209">
        <v>2</v>
      </c>
      <c r="H54" s="209">
        <v>0</v>
      </c>
      <c r="I54" s="209">
        <v>0</v>
      </c>
      <c r="J54" s="207">
        <f t="shared" si="2"/>
        <v>2</v>
      </c>
      <c r="K54" s="373">
        <v>0</v>
      </c>
      <c r="L54" s="373">
        <v>0</v>
      </c>
      <c r="M54" s="373">
        <v>0</v>
      </c>
      <c r="N54" s="365">
        <f t="shared" si="3"/>
        <v>0</v>
      </c>
      <c r="O54" s="206">
        <v>0</v>
      </c>
      <c r="P54" s="206">
        <v>0</v>
      </c>
      <c r="Q54" s="206">
        <v>0</v>
      </c>
      <c r="R54" s="206">
        <v>0</v>
      </c>
      <c r="S54" s="207">
        <f t="shared" si="4"/>
        <v>0</v>
      </c>
      <c r="T54" s="209">
        <v>0</v>
      </c>
      <c r="U54" s="209">
        <v>0</v>
      </c>
      <c r="V54" s="209">
        <v>0</v>
      </c>
      <c r="W54" s="209">
        <v>0</v>
      </c>
      <c r="X54" s="207">
        <f t="shared" si="5"/>
        <v>0</v>
      </c>
      <c r="Y54" s="364">
        <v>46</v>
      </c>
      <c r="Z54" s="364">
        <v>1</v>
      </c>
      <c r="AA54" s="364">
        <v>7</v>
      </c>
      <c r="AB54" s="364">
        <v>19</v>
      </c>
      <c r="AC54" s="365">
        <f t="shared" si="23"/>
        <v>73</v>
      </c>
      <c r="AD54" s="227">
        <v>0</v>
      </c>
      <c r="AE54" s="229">
        <v>0</v>
      </c>
      <c r="AF54" s="209">
        <v>0</v>
      </c>
      <c r="AG54" s="207">
        <f t="shared" si="7"/>
        <v>0</v>
      </c>
      <c r="AH54" s="227">
        <v>0</v>
      </c>
      <c r="AI54" s="227">
        <v>0</v>
      </c>
      <c r="AJ54" s="206">
        <v>0</v>
      </c>
      <c r="AK54" s="207">
        <f t="shared" si="8"/>
        <v>0</v>
      </c>
      <c r="AL54" s="227">
        <v>0</v>
      </c>
      <c r="AM54" s="206">
        <v>0</v>
      </c>
      <c r="AN54" s="206">
        <v>0</v>
      </c>
      <c r="AO54" s="207">
        <f t="shared" si="9"/>
        <v>0</v>
      </c>
      <c r="AP54" s="210">
        <v>16</v>
      </c>
      <c r="AQ54" s="206">
        <f t="shared" si="10"/>
        <v>111</v>
      </c>
      <c r="AR54" s="206">
        <f t="shared" si="11"/>
        <v>4</v>
      </c>
      <c r="AS54" s="206">
        <f t="shared" si="12"/>
        <v>12</v>
      </c>
      <c r="AT54" s="206">
        <f t="shared" si="13"/>
        <v>35</v>
      </c>
      <c r="AU54" s="206">
        <f t="shared" si="14"/>
        <v>162</v>
      </c>
      <c r="AV54" s="206">
        <f t="shared" si="15"/>
        <v>16</v>
      </c>
      <c r="AW54" s="206">
        <f t="shared" si="16"/>
        <v>27.75</v>
      </c>
      <c r="AX54" s="206">
        <f t="shared" si="17"/>
        <v>9.25</v>
      </c>
      <c r="AY54" s="308">
        <f t="shared" si="19"/>
        <v>6.9375</v>
      </c>
    </row>
    <row r="55" spans="1:51" ht="18" customHeight="1">
      <c r="A55" s="184"/>
      <c r="B55" s="141" t="s">
        <v>190</v>
      </c>
      <c r="C55" s="209">
        <v>10</v>
      </c>
      <c r="D55" s="209">
        <v>2</v>
      </c>
      <c r="E55" s="209">
        <v>5</v>
      </c>
      <c r="F55" s="207">
        <f t="shared" si="1"/>
        <v>17</v>
      </c>
      <c r="G55" s="209">
        <v>0</v>
      </c>
      <c r="H55" s="209">
        <v>0</v>
      </c>
      <c r="I55" s="209">
        <v>0</v>
      </c>
      <c r="J55" s="207">
        <f t="shared" si="2"/>
        <v>0</v>
      </c>
      <c r="K55" s="373">
        <v>0</v>
      </c>
      <c r="L55" s="373">
        <v>0</v>
      </c>
      <c r="M55" s="373">
        <v>0</v>
      </c>
      <c r="N55" s="365">
        <f t="shared" si="3"/>
        <v>0</v>
      </c>
      <c r="O55" s="206">
        <v>0</v>
      </c>
      <c r="P55" s="206">
        <v>0</v>
      </c>
      <c r="Q55" s="206">
        <v>0</v>
      </c>
      <c r="R55" s="206">
        <v>0</v>
      </c>
      <c r="S55" s="207">
        <f t="shared" si="4"/>
        <v>0</v>
      </c>
      <c r="T55" s="209">
        <v>0</v>
      </c>
      <c r="U55" s="209">
        <v>0</v>
      </c>
      <c r="V55" s="209">
        <v>0</v>
      </c>
      <c r="W55" s="209">
        <v>0</v>
      </c>
      <c r="X55" s="207">
        <f t="shared" si="5"/>
        <v>0</v>
      </c>
      <c r="Y55" s="364">
        <v>1</v>
      </c>
      <c r="Z55" s="364">
        <v>0</v>
      </c>
      <c r="AA55" s="364">
        <v>1</v>
      </c>
      <c r="AB55" s="364">
        <v>0</v>
      </c>
      <c r="AC55" s="365">
        <f t="shared" si="23"/>
        <v>2</v>
      </c>
      <c r="AD55" s="210">
        <v>0</v>
      </c>
      <c r="AE55" s="227">
        <v>0</v>
      </c>
      <c r="AF55" s="206">
        <v>0</v>
      </c>
      <c r="AG55" s="207">
        <f t="shared" si="7"/>
        <v>0</v>
      </c>
      <c r="AH55" s="227">
        <v>0</v>
      </c>
      <c r="AI55" s="227">
        <v>0</v>
      </c>
      <c r="AJ55" s="206">
        <v>0</v>
      </c>
      <c r="AK55" s="207">
        <f t="shared" si="8"/>
        <v>0</v>
      </c>
      <c r="AL55" s="227">
        <v>0</v>
      </c>
      <c r="AM55" s="206">
        <v>0</v>
      </c>
      <c r="AN55" s="206">
        <v>0</v>
      </c>
      <c r="AO55" s="207">
        <f t="shared" si="9"/>
        <v>0</v>
      </c>
      <c r="AP55" s="210">
        <v>7</v>
      </c>
      <c r="AQ55" s="206">
        <f t="shared" si="10"/>
        <v>11</v>
      </c>
      <c r="AR55" s="206">
        <f t="shared" si="11"/>
        <v>2</v>
      </c>
      <c r="AS55" s="206">
        <f t="shared" si="12"/>
        <v>6</v>
      </c>
      <c r="AT55" s="206">
        <f t="shared" si="13"/>
        <v>7</v>
      </c>
      <c r="AU55" s="206">
        <f t="shared" si="14"/>
        <v>26</v>
      </c>
      <c r="AV55" s="206">
        <f t="shared" si="15"/>
        <v>8</v>
      </c>
      <c r="AW55" s="206">
        <f t="shared" si="16"/>
        <v>5.5</v>
      </c>
      <c r="AX55" s="206">
        <f t="shared" si="17"/>
        <v>1.8333333333333333</v>
      </c>
      <c r="AY55" s="308">
        <f t="shared" si="19"/>
        <v>1.375</v>
      </c>
    </row>
    <row r="56" spans="1:51" ht="18" customHeight="1">
      <c r="A56" s="184"/>
      <c r="B56" s="141" t="s">
        <v>191</v>
      </c>
      <c r="C56" s="209">
        <v>53</v>
      </c>
      <c r="D56" s="209">
        <v>1</v>
      </c>
      <c r="E56" s="209">
        <v>0</v>
      </c>
      <c r="F56" s="207">
        <f t="shared" si="1"/>
        <v>54</v>
      </c>
      <c r="G56" s="209">
        <v>2</v>
      </c>
      <c r="H56" s="209">
        <v>0</v>
      </c>
      <c r="I56" s="209">
        <v>0</v>
      </c>
      <c r="J56" s="207">
        <f t="shared" si="2"/>
        <v>2</v>
      </c>
      <c r="K56" s="373">
        <v>0</v>
      </c>
      <c r="L56" s="373">
        <v>0</v>
      </c>
      <c r="M56" s="373">
        <v>0</v>
      </c>
      <c r="N56" s="365">
        <f t="shared" si="3"/>
        <v>0</v>
      </c>
      <c r="O56" s="206">
        <v>0</v>
      </c>
      <c r="P56" s="206">
        <v>0</v>
      </c>
      <c r="Q56" s="206">
        <v>0</v>
      </c>
      <c r="R56" s="206">
        <v>0</v>
      </c>
      <c r="S56" s="207">
        <f t="shared" si="4"/>
        <v>0</v>
      </c>
      <c r="T56" s="209">
        <v>0</v>
      </c>
      <c r="U56" s="209">
        <v>0</v>
      </c>
      <c r="V56" s="209">
        <v>0</v>
      </c>
      <c r="W56" s="209">
        <v>0</v>
      </c>
      <c r="X56" s="207">
        <f t="shared" si="5"/>
        <v>0</v>
      </c>
      <c r="Y56" s="364">
        <v>45</v>
      </c>
      <c r="Z56" s="364">
        <v>1</v>
      </c>
      <c r="AA56" s="364">
        <v>6</v>
      </c>
      <c r="AB56" s="364">
        <v>19</v>
      </c>
      <c r="AC56" s="365">
        <f t="shared" si="23"/>
        <v>71</v>
      </c>
      <c r="AD56" s="227">
        <v>0</v>
      </c>
      <c r="AE56" s="227">
        <v>0</v>
      </c>
      <c r="AF56" s="206">
        <v>0</v>
      </c>
      <c r="AG56" s="207">
        <f t="shared" si="7"/>
        <v>0</v>
      </c>
      <c r="AH56" s="210">
        <v>0</v>
      </c>
      <c r="AI56" s="227">
        <v>0</v>
      </c>
      <c r="AJ56" s="206">
        <v>0</v>
      </c>
      <c r="AK56" s="207">
        <f t="shared" si="8"/>
        <v>0</v>
      </c>
      <c r="AL56" s="210">
        <v>0</v>
      </c>
      <c r="AM56" s="206">
        <v>0</v>
      </c>
      <c r="AN56" s="206">
        <v>0</v>
      </c>
      <c r="AO56" s="207">
        <f t="shared" si="9"/>
        <v>0</v>
      </c>
      <c r="AP56" s="210">
        <v>9</v>
      </c>
      <c r="AQ56" s="206">
        <f t="shared" si="10"/>
        <v>100</v>
      </c>
      <c r="AR56" s="206">
        <f t="shared" si="11"/>
        <v>2</v>
      </c>
      <c r="AS56" s="206">
        <f t="shared" si="12"/>
        <v>6</v>
      </c>
      <c r="AT56" s="206">
        <f t="shared" si="13"/>
        <v>28</v>
      </c>
      <c r="AU56" s="206">
        <f t="shared" si="14"/>
        <v>136</v>
      </c>
      <c r="AV56" s="206">
        <f t="shared" si="15"/>
        <v>8</v>
      </c>
      <c r="AW56" s="206">
        <f t="shared" si="16"/>
        <v>50</v>
      </c>
      <c r="AX56" s="206">
        <f t="shared" si="17"/>
        <v>16.666666666666668</v>
      </c>
      <c r="AY56" s="308">
        <f t="shared" si="19"/>
        <v>12.5</v>
      </c>
    </row>
    <row r="57" spans="1:51" ht="18" customHeight="1">
      <c r="A57" s="184" t="s">
        <v>70</v>
      </c>
      <c r="B57" s="141" t="s">
        <v>181</v>
      </c>
      <c r="C57" s="209">
        <v>2</v>
      </c>
      <c r="D57" s="209">
        <v>3</v>
      </c>
      <c r="E57" s="209">
        <v>3</v>
      </c>
      <c r="F57" s="207">
        <f t="shared" si="1"/>
        <v>8</v>
      </c>
      <c r="G57" s="209">
        <v>7</v>
      </c>
      <c r="H57" s="209">
        <v>3</v>
      </c>
      <c r="I57" s="209">
        <v>0</v>
      </c>
      <c r="J57" s="207">
        <f t="shared" si="2"/>
        <v>10</v>
      </c>
      <c r="K57" s="373">
        <v>0</v>
      </c>
      <c r="L57" s="373">
        <v>0</v>
      </c>
      <c r="M57" s="373">
        <v>0</v>
      </c>
      <c r="N57" s="365">
        <f t="shared" si="3"/>
        <v>0</v>
      </c>
      <c r="O57" s="206">
        <v>0</v>
      </c>
      <c r="P57" s="206">
        <v>0</v>
      </c>
      <c r="Q57" s="206">
        <v>0</v>
      </c>
      <c r="R57" s="206">
        <v>0</v>
      </c>
      <c r="S57" s="207">
        <f t="shared" si="4"/>
        <v>0</v>
      </c>
      <c r="T57" s="209">
        <v>0</v>
      </c>
      <c r="U57" s="209">
        <v>0</v>
      </c>
      <c r="V57" s="209">
        <v>0</v>
      </c>
      <c r="W57" s="209">
        <v>0</v>
      </c>
      <c r="X57" s="207">
        <f t="shared" si="5"/>
        <v>0</v>
      </c>
      <c r="Y57" s="364">
        <v>0</v>
      </c>
      <c r="Z57" s="364">
        <v>31</v>
      </c>
      <c r="AA57" s="364">
        <v>17</v>
      </c>
      <c r="AB57" s="364">
        <v>35</v>
      </c>
      <c r="AC57" s="365">
        <f t="shared" si="23"/>
        <v>83</v>
      </c>
      <c r="AD57" s="209">
        <v>0</v>
      </c>
      <c r="AE57" s="227">
        <v>0</v>
      </c>
      <c r="AF57" s="206">
        <v>0</v>
      </c>
      <c r="AG57" s="207">
        <f t="shared" si="7"/>
        <v>0</v>
      </c>
      <c r="AH57" s="227">
        <v>0</v>
      </c>
      <c r="AI57" s="227">
        <v>0</v>
      </c>
      <c r="AJ57" s="206">
        <v>0</v>
      </c>
      <c r="AK57" s="207">
        <f t="shared" si="8"/>
        <v>0</v>
      </c>
      <c r="AL57" s="227">
        <v>0</v>
      </c>
      <c r="AM57" s="206">
        <v>0</v>
      </c>
      <c r="AN57" s="206">
        <v>0</v>
      </c>
      <c r="AO57" s="207">
        <f t="shared" si="9"/>
        <v>0</v>
      </c>
      <c r="AP57" s="210">
        <v>11</v>
      </c>
      <c r="AQ57" s="206">
        <f t="shared" si="10"/>
        <v>9</v>
      </c>
      <c r="AR57" s="206">
        <f t="shared" si="11"/>
        <v>37</v>
      </c>
      <c r="AS57" s="206">
        <f t="shared" si="12"/>
        <v>20</v>
      </c>
      <c r="AT57" s="206">
        <f t="shared" si="13"/>
        <v>46</v>
      </c>
      <c r="AU57" s="206">
        <f t="shared" si="14"/>
        <v>112</v>
      </c>
      <c r="AV57" s="206">
        <f t="shared" si="15"/>
        <v>57</v>
      </c>
      <c r="AW57" s="206">
        <f t="shared" si="16"/>
        <v>0.24324324324324326</v>
      </c>
      <c r="AX57" s="206">
        <f t="shared" si="17"/>
        <v>0.45</v>
      </c>
      <c r="AY57" s="308">
        <f t="shared" si="19"/>
        <v>0.15789473684210525</v>
      </c>
    </row>
    <row r="58" spans="1:51" ht="18" customHeight="1">
      <c r="A58" s="184" t="s">
        <v>171</v>
      </c>
      <c r="B58" s="141" t="s">
        <v>182</v>
      </c>
      <c r="C58" s="209">
        <v>0</v>
      </c>
      <c r="D58" s="209">
        <v>0</v>
      </c>
      <c r="E58" s="209">
        <v>0</v>
      </c>
      <c r="F58" s="207">
        <f t="shared" si="1"/>
        <v>0</v>
      </c>
      <c r="G58" s="209">
        <v>0</v>
      </c>
      <c r="H58" s="209">
        <v>0</v>
      </c>
      <c r="I58" s="209">
        <v>0</v>
      </c>
      <c r="J58" s="207">
        <f t="shared" si="2"/>
        <v>0</v>
      </c>
      <c r="K58" s="373">
        <v>0</v>
      </c>
      <c r="L58" s="373">
        <v>0</v>
      </c>
      <c r="M58" s="373">
        <v>0</v>
      </c>
      <c r="N58" s="365">
        <f t="shared" si="3"/>
        <v>0</v>
      </c>
      <c r="O58" s="206">
        <v>0</v>
      </c>
      <c r="P58" s="206">
        <v>0</v>
      </c>
      <c r="Q58" s="206">
        <v>0</v>
      </c>
      <c r="R58" s="206">
        <v>0</v>
      </c>
      <c r="S58" s="207">
        <f t="shared" si="4"/>
        <v>0</v>
      </c>
      <c r="T58" s="209">
        <v>0</v>
      </c>
      <c r="U58" s="209">
        <v>0</v>
      </c>
      <c r="V58" s="209">
        <v>0</v>
      </c>
      <c r="W58" s="209">
        <v>0</v>
      </c>
      <c r="X58" s="207">
        <f t="shared" si="5"/>
        <v>0</v>
      </c>
      <c r="Y58" s="364">
        <v>0</v>
      </c>
      <c r="Z58" s="364">
        <v>0</v>
      </c>
      <c r="AA58" s="364">
        <v>0</v>
      </c>
      <c r="AB58" s="364">
        <v>0</v>
      </c>
      <c r="AC58" s="365">
        <f t="shared" si="23"/>
        <v>0</v>
      </c>
      <c r="AD58" s="227">
        <v>0</v>
      </c>
      <c r="AE58" s="227">
        <v>0</v>
      </c>
      <c r="AF58" s="206">
        <v>0</v>
      </c>
      <c r="AG58" s="207">
        <f t="shared" si="7"/>
        <v>0</v>
      </c>
      <c r="AH58" s="209">
        <v>0</v>
      </c>
      <c r="AI58" s="227">
        <v>0</v>
      </c>
      <c r="AJ58" s="206">
        <v>0</v>
      </c>
      <c r="AK58" s="207">
        <f t="shared" si="8"/>
        <v>0</v>
      </c>
      <c r="AL58" s="209">
        <v>0</v>
      </c>
      <c r="AM58" s="206">
        <v>0</v>
      </c>
      <c r="AN58" s="206">
        <v>0</v>
      </c>
      <c r="AO58" s="207">
        <f t="shared" si="9"/>
        <v>0</v>
      </c>
      <c r="AP58" s="209">
        <v>0</v>
      </c>
      <c r="AQ58" s="206">
        <f t="shared" si="10"/>
        <v>0</v>
      </c>
      <c r="AR58" s="206">
        <f t="shared" si="11"/>
        <v>0</v>
      </c>
      <c r="AS58" s="206">
        <f t="shared" si="12"/>
        <v>0</v>
      </c>
      <c r="AT58" s="206">
        <f t="shared" si="13"/>
        <v>0</v>
      </c>
      <c r="AU58" s="206">
        <f t="shared" si="14"/>
        <v>0</v>
      </c>
      <c r="AV58" s="206">
        <f t="shared" si="15"/>
        <v>0</v>
      </c>
      <c r="AW58" s="206" t="e">
        <f t="shared" si="16"/>
        <v>#DIV/0!</v>
      </c>
      <c r="AX58" s="206" t="e">
        <f t="shared" si="17"/>
        <v>#DIV/0!</v>
      </c>
      <c r="AY58" s="308" t="e">
        <f t="shared" si="19"/>
        <v>#DIV/0!</v>
      </c>
    </row>
    <row r="59" spans="1:51" ht="18" customHeight="1">
      <c r="A59" s="184" t="s">
        <v>71</v>
      </c>
      <c r="B59" s="141" t="s">
        <v>183</v>
      </c>
      <c r="C59" s="209">
        <v>0</v>
      </c>
      <c r="D59" s="209">
        <v>39</v>
      </c>
      <c r="E59" s="209">
        <v>10</v>
      </c>
      <c r="F59" s="207">
        <f t="shared" si="1"/>
        <v>49</v>
      </c>
      <c r="G59" s="209">
        <v>0</v>
      </c>
      <c r="H59" s="209">
        <v>3</v>
      </c>
      <c r="I59" s="209">
        <v>0</v>
      </c>
      <c r="J59" s="207">
        <f t="shared" si="2"/>
        <v>3</v>
      </c>
      <c r="K59" s="373">
        <v>0</v>
      </c>
      <c r="L59" s="373">
        <v>0</v>
      </c>
      <c r="M59" s="373">
        <v>0</v>
      </c>
      <c r="N59" s="365">
        <f t="shared" si="3"/>
        <v>0</v>
      </c>
      <c r="O59" s="206">
        <v>0</v>
      </c>
      <c r="P59" s="206">
        <v>23</v>
      </c>
      <c r="Q59" s="206">
        <v>10</v>
      </c>
      <c r="R59" s="206">
        <v>35</v>
      </c>
      <c r="S59" s="207">
        <f t="shared" si="4"/>
        <v>68</v>
      </c>
      <c r="T59" s="209">
        <v>0</v>
      </c>
      <c r="U59" s="209">
        <v>0</v>
      </c>
      <c r="V59" s="209">
        <v>0</v>
      </c>
      <c r="W59" s="209">
        <v>0</v>
      </c>
      <c r="X59" s="207">
        <f t="shared" si="5"/>
        <v>0</v>
      </c>
      <c r="Y59" s="364">
        <v>0</v>
      </c>
      <c r="Z59" s="364">
        <v>29</v>
      </c>
      <c r="AA59" s="364">
        <v>27</v>
      </c>
      <c r="AB59" s="364">
        <v>44</v>
      </c>
      <c r="AC59" s="365">
        <f t="shared" si="23"/>
        <v>100</v>
      </c>
      <c r="AD59" s="227">
        <v>0</v>
      </c>
      <c r="AE59" s="227">
        <v>0</v>
      </c>
      <c r="AF59" s="206">
        <v>0</v>
      </c>
      <c r="AG59" s="207">
        <f t="shared" si="7"/>
        <v>0</v>
      </c>
      <c r="AH59" s="227">
        <v>0</v>
      </c>
      <c r="AI59" s="227">
        <v>0</v>
      </c>
      <c r="AJ59" s="206">
        <v>0</v>
      </c>
      <c r="AK59" s="207">
        <f t="shared" si="8"/>
        <v>0</v>
      </c>
      <c r="AL59" s="227">
        <v>0</v>
      </c>
      <c r="AM59" s="206">
        <v>0</v>
      </c>
      <c r="AN59" s="206">
        <v>0</v>
      </c>
      <c r="AO59" s="207">
        <f t="shared" si="9"/>
        <v>0</v>
      </c>
      <c r="AP59" s="210">
        <v>60</v>
      </c>
      <c r="AQ59" s="206">
        <f t="shared" si="10"/>
        <v>0</v>
      </c>
      <c r="AR59" s="206">
        <f t="shared" si="11"/>
        <v>94</v>
      </c>
      <c r="AS59" s="206">
        <f t="shared" si="12"/>
        <v>47</v>
      </c>
      <c r="AT59" s="206">
        <f t="shared" si="13"/>
        <v>139</v>
      </c>
      <c r="AU59" s="206">
        <f t="shared" si="14"/>
        <v>280</v>
      </c>
      <c r="AV59" s="206">
        <f t="shared" si="15"/>
        <v>141</v>
      </c>
      <c r="AW59" s="206">
        <f t="shared" si="16"/>
        <v>0</v>
      </c>
      <c r="AX59" s="206">
        <f t="shared" si="17"/>
        <v>0</v>
      </c>
      <c r="AY59" s="308">
        <f t="shared" si="19"/>
        <v>0</v>
      </c>
    </row>
    <row r="60" spans="1:51" ht="18" customHeight="1">
      <c r="A60" s="184" t="s">
        <v>144</v>
      </c>
      <c r="B60" s="225" t="s">
        <v>184</v>
      </c>
      <c r="C60" s="209">
        <v>0</v>
      </c>
      <c r="D60" s="209">
        <v>0</v>
      </c>
      <c r="E60" s="209">
        <v>0</v>
      </c>
      <c r="F60" s="207">
        <f t="shared" si="1"/>
        <v>0</v>
      </c>
      <c r="G60" s="209">
        <v>0</v>
      </c>
      <c r="H60" s="209">
        <v>0</v>
      </c>
      <c r="I60" s="209">
        <v>0</v>
      </c>
      <c r="J60" s="207">
        <f t="shared" si="2"/>
        <v>0</v>
      </c>
      <c r="K60" s="373">
        <v>0</v>
      </c>
      <c r="L60" s="373">
        <v>0</v>
      </c>
      <c r="M60" s="373">
        <v>0</v>
      </c>
      <c r="N60" s="365">
        <f t="shared" si="3"/>
        <v>0</v>
      </c>
      <c r="O60" s="206">
        <v>0</v>
      </c>
      <c r="P60" s="206">
        <v>1</v>
      </c>
      <c r="Q60" s="206">
        <v>0</v>
      </c>
      <c r="R60" s="206">
        <v>20</v>
      </c>
      <c r="S60" s="207">
        <f t="shared" si="4"/>
        <v>21</v>
      </c>
      <c r="T60" s="209">
        <v>0</v>
      </c>
      <c r="U60" s="209">
        <v>0</v>
      </c>
      <c r="V60" s="209">
        <v>0</v>
      </c>
      <c r="W60" s="209">
        <v>0</v>
      </c>
      <c r="X60" s="207">
        <f t="shared" si="5"/>
        <v>0</v>
      </c>
      <c r="Y60" s="364">
        <v>0</v>
      </c>
      <c r="Z60" s="364">
        <v>9</v>
      </c>
      <c r="AA60" s="364">
        <v>13</v>
      </c>
      <c r="AB60" s="364">
        <v>37</v>
      </c>
      <c r="AC60" s="365">
        <f t="shared" si="23"/>
        <v>59</v>
      </c>
      <c r="AD60" s="227">
        <v>0</v>
      </c>
      <c r="AE60" s="227">
        <v>0</v>
      </c>
      <c r="AF60" s="206">
        <v>0</v>
      </c>
      <c r="AG60" s="207">
        <f t="shared" si="7"/>
        <v>0</v>
      </c>
      <c r="AH60" s="227">
        <v>0</v>
      </c>
      <c r="AI60" s="227">
        <v>0</v>
      </c>
      <c r="AJ60" s="206">
        <v>0</v>
      </c>
      <c r="AK60" s="207">
        <f t="shared" si="8"/>
        <v>0</v>
      </c>
      <c r="AL60" s="227">
        <v>0</v>
      </c>
      <c r="AM60" s="206">
        <v>0</v>
      </c>
      <c r="AN60" s="206">
        <v>0</v>
      </c>
      <c r="AO60" s="207">
        <f t="shared" si="9"/>
        <v>0</v>
      </c>
      <c r="AP60" s="210">
        <v>0</v>
      </c>
      <c r="AQ60" s="206">
        <f t="shared" si="10"/>
        <v>0</v>
      </c>
      <c r="AR60" s="206">
        <f t="shared" si="11"/>
        <v>10</v>
      </c>
      <c r="AS60" s="206">
        <f t="shared" si="12"/>
        <v>13</v>
      </c>
      <c r="AT60" s="206">
        <f t="shared" si="13"/>
        <v>57</v>
      </c>
      <c r="AU60" s="206">
        <f t="shared" si="14"/>
        <v>80</v>
      </c>
      <c r="AV60" s="206">
        <f t="shared" si="15"/>
        <v>23</v>
      </c>
      <c r="AW60" s="206">
        <f t="shared" si="16"/>
        <v>0</v>
      </c>
      <c r="AX60" s="206">
        <f t="shared" si="17"/>
        <v>0</v>
      </c>
      <c r="AY60" s="308">
        <f t="shared" si="19"/>
        <v>0</v>
      </c>
    </row>
    <row r="61" spans="1:51" ht="18" customHeight="1">
      <c r="A61" s="184" t="s">
        <v>98</v>
      </c>
      <c r="B61" s="141" t="s">
        <v>185</v>
      </c>
      <c r="C61" s="209">
        <v>5</v>
      </c>
      <c r="D61" s="209">
        <v>18</v>
      </c>
      <c r="E61" s="209">
        <v>13</v>
      </c>
      <c r="F61" s="207">
        <f t="shared" si="1"/>
        <v>36</v>
      </c>
      <c r="G61" s="209">
        <v>0</v>
      </c>
      <c r="H61" s="209">
        <v>1</v>
      </c>
      <c r="I61" s="209">
        <v>0</v>
      </c>
      <c r="J61" s="207">
        <f t="shared" si="2"/>
        <v>1</v>
      </c>
      <c r="K61" s="373">
        <v>0</v>
      </c>
      <c r="L61" s="373">
        <v>0</v>
      </c>
      <c r="M61" s="373">
        <v>0</v>
      </c>
      <c r="N61" s="365">
        <f t="shared" si="3"/>
        <v>0</v>
      </c>
      <c r="O61" s="206">
        <v>0</v>
      </c>
      <c r="P61" s="206">
        <v>0</v>
      </c>
      <c r="Q61" s="206">
        <v>0</v>
      </c>
      <c r="R61" s="206">
        <v>0</v>
      </c>
      <c r="S61" s="207">
        <f t="shared" si="4"/>
        <v>0</v>
      </c>
      <c r="T61" s="209">
        <v>0</v>
      </c>
      <c r="U61" s="209">
        <v>0</v>
      </c>
      <c r="V61" s="209">
        <v>0</v>
      </c>
      <c r="W61" s="209">
        <v>0</v>
      </c>
      <c r="X61" s="207">
        <f t="shared" si="5"/>
        <v>0</v>
      </c>
      <c r="Y61" s="364">
        <v>0</v>
      </c>
      <c r="Z61" s="364">
        <v>10</v>
      </c>
      <c r="AA61" s="364">
        <v>29</v>
      </c>
      <c r="AB61" s="364">
        <v>30</v>
      </c>
      <c r="AC61" s="365">
        <f t="shared" si="23"/>
        <v>69</v>
      </c>
      <c r="AD61" s="227">
        <v>0</v>
      </c>
      <c r="AE61" s="227">
        <v>0</v>
      </c>
      <c r="AF61" s="206">
        <v>0</v>
      </c>
      <c r="AG61" s="207">
        <f t="shared" si="7"/>
        <v>0</v>
      </c>
      <c r="AH61" s="227">
        <v>0</v>
      </c>
      <c r="AI61" s="227">
        <v>0</v>
      </c>
      <c r="AJ61" s="206">
        <v>0</v>
      </c>
      <c r="AK61" s="207">
        <f t="shared" si="8"/>
        <v>0</v>
      </c>
      <c r="AL61" s="227">
        <v>0</v>
      </c>
      <c r="AM61" s="206">
        <v>0</v>
      </c>
      <c r="AN61" s="206">
        <v>0</v>
      </c>
      <c r="AO61" s="207">
        <f t="shared" si="9"/>
        <v>0</v>
      </c>
      <c r="AP61" s="210">
        <v>25</v>
      </c>
      <c r="AQ61" s="206">
        <f t="shared" si="10"/>
        <v>5</v>
      </c>
      <c r="AR61" s="206">
        <f t="shared" si="11"/>
        <v>29</v>
      </c>
      <c r="AS61" s="206">
        <f t="shared" si="12"/>
        <v>42</v>
      </c>
      <c r="AT61" s="206">
        <f t="shared" si="13"/>
        <v>55</v>
      </c>
      <c r="AU61" s="206">
        <f t="shared" si="14"/>
        <v>131</v>
      </c>
      <c r="AV61" s="206">
        <f t="shared" si="15"/>
        <v>71</v>
      </c>
      <c r="AW61" s="206">
        <f t="shared" si="16"/>
        <v>0.1724137931034483</v>
      </c>
      <c r="AX61" s="206">
        <f t="shared" si="17"/>
        <v>0.11904761904761904</v>
      </c>
      <c r="AY61" s="308">
        <f t="shared" si="19"/>
        <v>0.07042253521126761</v>
      </c>
    </row>
    <row r="62" spans="1:51" ht="18" customHeight="1">
      <c r="A62" s="184" t="s">
        <v>72</v>
      </c>
      <c r="B62" s="141" t="s">
        <v>186</v>
      </c>
      <c r="C62" s="209">
        <v>0</v>
      </c>
      <c r="D62" s="209">
        <v>4</v>
      </c>
      <c r="E62" s="209">
        <v>4</v>
      </c>
      <c r="F62" s="207">
        <f t="shared" si="1"/>
        <v>8</v>
      </c>
      <c r="G62" s="209">
        <v>0</v>
      </c>
      <c r="H62" s="209">
        <v>1</v>
      </c>
      <c r="I62" s="209">
        <v>0</v>
      </c>
      <c r="J62" s="207">
        <f t="shared" si="2"/>
        <v>1</v>
      </c>
      <c r="K62" s="364">
        <v>0</v>
      </c>
      <c r="L62" s="364">
        <v>0</v>
      </c>
      <c r="M62" s="364">
        <v>0</v>
      </c>
      <c r="N62" s="365">
        <f t="shared" si="3"/>
        <v>0</v>
      </c>
      <c r="O62" s="206">
        <v>0</v>
      </c>
      <c r="P62" s="206">
        <v>0</v>
      </c>
      <c r="Q62" s="206">
        <v>0</v>
      </c>
      <c r="R62" s="206">
        <v>0</v>
      </c>
      <c r="S62" s="207">
        <f t="shared" si="4"/>
        <v>0</v>
      </c>
      <c r="T62" s="209">
        <v>0</v>
      </c>
      <c r="U62" s="209">
        <v>0</v>
      </c>
      <c r="V62" s="209">
        <v>0</v>
      </c>
      <c r="W62" s="209">
        <v>0</v>
      </c>
      <c r="X62" s="207">
        <f t="shared" si="5"/>
        <v>0</v>
      </c>
      <c r="Y62" s="364">
        <v>0</v>
      </c>
      <c r="Z62" s="364">
        <v>2</v>
      </c>
      <c r="AA62" s="364">
        <v>4</v>
      </c>
      <c r="AB62" s="364">
        <v>10</v>
      </c>
      <c r="AC62" s="365">
        <f t="shared" si="23"/>
        <v>16</v>
      </c>
      <c r="AD62" s="227">
        <v>0</v>
      </c>
      <c r="AE62" s="227">
        <v>0</v>
      </c>
      <c r="AF62" s="206">
        <v>0</v>
      </c>
      <c r="AG62" s="207">
        <f t="shared" si="7"/>
        <v>0</v>
      </c>
      <c r="AH62" s="227">
        <v>0</v>
      </c>
      <c r="AI62" s="227">
        <v>0</v>
      </c>
      <c r="AJ62" s="206">
        <v>0</v>
      </c>
      <c r="AK62" s="207">
        <f t="shared" si="8"/>
        <v>0</v>
      </c>
      <c r="AL62" s="227">
        <v>0</v>
      </c>
      <c r="AM62" s="206">
        <v>0</v>
      </c>
      <c r="AN62" s="206">
        <v>0</v>
      </c>
      <c r="AO62" s="207">
        <f t="shared" si="9"/>
        <v>0</v>
      </c>
      <c r="AP62" s="210">
        <v>5</v>
      </c>
      <c r="AQ62" s="206">
        <f t="shared" si="10"/>
        <v>0</v>
      </c>
      <c r="AR62" s="206">
        <f t="shared" si="11"/>
        <v>7</v>
      </c>
      <c r="AS62" s="206">
        <f t="shared" si="12"/>
        <v>8</v>
      </c>
      <c r="AT62" s="206">
        <f t="shared" si="13"/>
        <v>15</v>
      </c>
      <c r="AU62" s="206">
        <f t="shared" si="14"/>
        <v>30</v>
      </c>
      <c r="AV62" s="206">
        <f t="shared" si="15"/>
        <v>15</v>
      </c>
      <c r="AW62" s="206">
        <f t="shared" si="16"/>
        <v>0</v>
      </c>
      <c r="AX62" s="206">
        <f t="shared" si="17"/>
        <v>0</v>
      </c>
      <c r="AY62" s="308">
        <f t="shared" si="19"/>
        <v>0</v>
      </c>
    </row>
    <row r="63" spans="1:51" ht="18" customHeight="1">
      <c r="A63" s="184" t="s">
        <v>198</v>
      </c>
      <c r="B63" s="141" t="s">
        <v>199</v>
      </c>
      <c r="C63" s="209">
        <v>6</v>
      </c>
      <c r="D63" s="209">
        <v>0</v>
      </c>
      <c r="E63" s="209">
        <v>0</v>
      </c>
      <c r="F63" s="207">
        <f t="shared" si="1"/>
        <v>6</v>
      </c>
      <c r="G63" s="209">
        <v>3</v>
      </c>
      <c r="H63" s="209">
        <v>0</v>
      </c>
      <c r="I63" s="209">
        <v>0</v>
      </c>
      <c r="J63" s="207">
        <f t="shared" si="2"/>
        <v>3</v>
      </c>
      <c r="K63" s="364">
        <v>0</v>
      </c>
      <c r="L63" s="364">
        <v>0</v>
      </c>
      <c r="M63" s="364">
        <v>0</v>
      </c>
      <c r="N63" s="365">
        <f t="shared" si="3"/>
        <v>0</v>
      </c>
      <c r="O63" s="206">
        <v>0</v>
      </c>
      <c r="P63" s="206">
        <v>0</v>
      </c>
      <c r="Q63" s="206">
        <v>0</v>
      </c>
      <c r="R63" s="206">
        <v>0</v>
      </c>
      <c r="S63" s="207">
        <f t="shared" si="4"/>
        <v>0</v>
      </c>
      <c r="T63" s="209">
        <v>0</v>
      </c>
      <c r="U63" s="209">
        <v>0</v>
      </c>
      <c r="V63" s="209">
        <v>0</v>
      </c>
      <c r="W63" s="209">
        <v>0</v>
      </c>
      <c r="X63" s="207">
        <f t="shared" si="5"/>
        <v>0</v>
      </c>
      <c r="Y63" s="364">
        <v>0</v>
      </c>
      <c r="Z63" s="364">
        <v>0</v>
      </c>
      <c r="AA63" s="364">
        <v>0</v>
      </c>
      <c r="AB63" s="364">
        <v>0</v>
      </c>
      <c r="AC63" s="365">
        <f t="shared" si="23"/>
        <v>0</v>
      </c>
      <c r="AD63" s="227">
        <v>0</v>
      </c>
      <c r="AE63" s="227">
        <v>0</v>
      </c>
      <c r="AF63" s="206">
        <v>0</v>
      </c>
      <c r="AG63" s="207">
        <f t="shared" si="7"/>
        <v>0</v>
      </c>
      <c r="AH63" s="227">
        <v>0</v>
      </c>
      <c r="AI63" s="227">
        <v>0</v>
      </c>
      <c r="AJ63" s="206">
        <v>0</v>
      </c>
      <c r="AK63" s="207">
        <f t="shared" si="8"/>
        <v>0</v>
      </c>
      <c r="AL63" s="227">
        <v>0</v>
      </c>
      <c r="AM63" s="206">
        <v>0</v>
      </c>
      <c r="AN63" s="206">
        <v>0</v>
      </c>
      <c r="AO63" s="207">
        <f t="shared" si="9"/>
        <v>0</v>
      </c>
      <c r="AP63" s="210">
        <v>0</v>
      </c>
      <c r="AQ63" s="206">
        <f t="shared" si="10"/>
        <v>9</v>
      </c>
      <c r="AR63" s="206">
        <f t="shared" si="11"/>
        <v>0</v>
      </c>
      <c r="AS63" s="206">
        <f t="shared" si="12"/>
        <v>0</v>
      </c>
      <c r="AT63" s="206">
        <f t="shared" si="13"/>
        <v>0</v>
      </c>
      <c r="AU63" s="206">
        <f t="shared" si="14"/>
        <v>9</v>
      </c>
      <c r="AV63" s="206">
        <f t="shared" si="15"/>
        <v>0</v>
      </c>
      <c r="AW63" s="206" t="e">
        <f t="shared" si="16"/>
        <v>#DIV/0!</v>
      </c>
      <c r="AX63" s="206" t="e">
        <f t="shared" si="17"/>
        <v>#DIV/0!</v>
      </c>
      <c r="AY63" s="308" t="e">
        <f t="shared" si="19"/>
        <v>#DIV/0!</v>
      </c>
    </row>
    <row r="64" spans="1:51" ht="18" customHeight="1">
      <c r="A64" s="184"/>
      <c r="B64" s="141" t="s">
        <v>161</v>
      </c>
      <c r="C64" s="209">
        <v>0</v>
      </c>
      <c r="D64" s="209">
        <v>0</v>
      </c>
      <c r="E64" s="209">
        <v>0</v>
      </c>
      <c r="F64" s="207">
        <f t="shared" si="1"/>
        <v>0</v>
      </c>
      <c r="G64" s="209">
        <v>0</v>
      </c>
      <c r="H64" s="209">
        <v>0</v>
      </c>
      <c r="I64" s="209">
        <v>0</v>
      </c>
      <c r="J64" s="207">
        <f t="shared" si="2"/>
        <v>0</v>
      </c>
      <c r="K64" s="373">
        <v>0</v>
      </c>
      <c r="L64" s="373">
        <v>0</v>
      </c>
      <c r="M64" s="373">
        <v>0</v>
      </c>
      <c r="N64" s="365">
        <f t="shared" si="3"/>
        <v>0</v>
      </c>
      <c r="O64" s="209">
        <v>0</v>
      </c>
      <c r="P64" s="209">
        <v>0</v>
      </c>
      <c r="Q64" s="209">
        <v>0</v>
      </c>
      <c r="R64" s="209">
        <v>0</v>
      </c>
      <c r="S64" s="207">
        <f t="shared" si="4"/>
        <v>0</v>
      </c>
      <c r="T64" s="209">
        <v>0</v>
      </c>
      <c r="U64" s="209">
        <v>0</v>
      </c>
      <c r="V64" s="209">
        <v>0</v>
      </c>
      <c r="W64" s="209">
        <v>0</v>
      </c>
      <c r="X64" s="207">
        <f t="shared" si="5"/>
        <v>0</v>
      </c>
      <c r="Y64" s="364">
        <v>0</v>
      </c>
      <c r="Z64" s="364">
        <v>2</v>
      </c>
      <c r="AA64" s="364">
        <v>3</v>
      </c>
      <c r="AB64" s="364">
        <v>0</v>
      </c>
      <c r="AC64" s="365">
        <f t="shared" si="23"/>
        <v>5</v>
      </c>
      <c r="AD64" s="229">
        <v>0</v>
      </c>
      <c r="AE64" s="209">
        <v>0</v>
      </c>
      <c r="AF64" s="209">
        <v>0</v>
      </c>
      <c r="AG64" s="207">
        <f t="shared" si="7"/>
        <v>0</v>
      </c>
      <c r="AH64" s="229">
        <v>0</v>
      </c>
      <c r="AI64" s="209">
        <v>0</v>
      </c>
      <c r="AJ64" s="209">
        <v>0</v>
      </c>
      <c r="AK64" s="207">
        <f t="shared" si="8"/>
        <v>0</v>
      </c>
      <c r="AL64" s="229">
        <v>0</v>
      </c>
      <c r="AM64" s="209">
        <v>0</v>
      </c>
      <c r="AN64" s="209">
        <v>0</v>
      </c>
      <c r="AO64" s="207">
        <f t="shared" si="9"/>
        <v>0</v>
      </c>
      <c r="AP64" s="210">
        <v>0</v>
      </c>
      <c r="AQ64" s="206">
        <f t="shared" si="10"/>
        <v>0</v>
      </c>
      <c r="AR64" s="206">
        <f t="shared" si="11"/>
        <v>2</v>
      </c>
      <c r="AS64" s="206">
        <f t="shared" si="12"/>
        <v>3</v>
      </c>
      <c r="AT64" s="206">
        <f t="shared" si="13"/>
        <v>0</v>
      </c>
      <c r="AU64" s="206">
        <f t="shared" si="14"/>
        <v>5</v>
      </c>
      <c r="AV64" s="206">
        <f t="shared" si="15"/>
        <v>5</v>
      </c>
      <c r="AW64" s="209">
        <f>AQ64/AR64</f>
        <v>0</v>
      </c>
      <c r="AX64" s="209">
        <f>AQ64/AS64</f>
        <v>0</v>
      </c>
      <c r="AY64" s="313">
        <f>AQ64/AV64</f>
        <v>0</v>
      </c>
    </row>
    <row r="65" spans="1:51" ht="18" customHeight="1">
      <c r="A65" s="182"/>
      <c r="B65" s="183" t="s">
        <v>172</v>
      </c>
      <c r="C65" s="206">
        <v>0</v>
      </c>
      <c r="D65" s="206">
        <v>0</v>
      </c>
      <c r="E65" s="206">
        <v>0</v>
      </c>
      <c r="F65" s="207">
        <f t="shared" si="1"/>
        <v>0</v>
      </c>
      <c r="G65" s="206">
        <v>0</v>
      </c>
      <c r="H65" s="206">
        <v>0</v>
      </c>
      <c r="I65" s="206">
        <v>0</v>
      </c>
      <c r="J65" s="207">
        <f t="shared" si="2"/>
        <v>0</v>
      </c>
      <c r="K65" s="364">
        <v>0</v>
      </c>
      <c r="L65" s="364">
        <v>0</v>
      </c>
      <c r="M65" s="364">
        <v>0</v>
      </c>
      <c r="N65" s="365">
        <f t="shared" si="3"/>
        <v>0</v>
      </c>
      <c r="O65" s="206">
        <v>0</v>
      </c>
      <c r="P65" s="206">
        <v>0</v>
      </c>
      <c r="Q65" s="206">
        <v>0</v>
      </c>
      <c r="R65" s="206">
        <v>0</v>
      </c>
      <c r="S65" s="207">
        <f t="shared" si="4"/>
        <v>0</v>
      </c>
      <c r="T65" s="206">
        <v>0</v>
      </c>
      <c r="U65" s="206">
        <v>0</v>
      </c>
      <c r="V65" s="206">
        <v>0</v>
      </c>
      <c r="W65" s="206">
        <v>0</v>
      </c>
      <c r="X65" s="207">
        <f t="shared" si="5"/>
        <v>0</v>
      </c>
      <c r="Y65" s="364">
        <v>0</v>
      </c>
      <c r="Z65" s="364">
        <v>2</v>
      </c>
      <c r="AA65" s="364">
        <v>3</v>
      </c>
      <c r="AB65" s="364">
        <v>0</v>
      </c>
      <c r="AC65" s="365">
        <f t="shared" si="23"/>
        <v>5</v>
      </c>
      <c r="AD65" s="227">
        <v>0</v>
      </c>
      <c r="AE65" s="206">
        <v>0</v>
      </c>
      <c r="AF65" s="206">
        <v>0</v>
      </c>
      <c r="AG65" s="207">
        <f t="shared" si="7"/>
        <v>0</v>
      </c>
      <c r="AH65" s="227">
        <v>0</v>
      </c>
      <c r="AI65" s="206">
        <v>0</v>
      </c>
      <c r="AJ65" s="206">
        <v>0</v>
      </c>
      <c r="AK65" s="207">
        <f t="shared" si="8"/>
        <v>0</v>
      </c>
      <c r="AL65" s="227">
        <v>0</v>
      </c>
      <c r="AM65" s="206">
        <v>0</v>
      </c>
      <c r="AN65" s="206">
        <v>0</v>
      </c>
      <c r="AO65" s="207">
        <f t="shared" si="9"/>
        <v>0</v>
      </c>
      <c r="AP65" s="208">
        <v>0</v>
      </c>
      <c r="AQ65" s="206">
        <f t="shared" si="10"/>
        <v>0</v>
      </c>
      <c r="AR65" s="206">
        <f t="shared" si="11"/>
        <v>2</v>
      </c>
      <c r="AS65" s="206">
        <f t="shared" si="12"/>
        <v>3</v>
      </c>
      <c r="AT65" s="206">
        <f t="shared" si="13"/>
        <v>0</v>
      </c>
      <c r="AU65" s="206">
        <f t="shared" si="14"/>
        <v>5</v>
      </c>
      <c r="AV65" s="206">
        <f t="shared" si="15"/>
        <v>5</v>
      </c>
      <c r="AW65" s="206">
        <f>AQ65/AR65</f>
        <v>0</v>
      </c>
      <c r="AX65" s="206">
        <f>AQ65/AS65</f>
        <v>0</v>
      </c>
      <c r="AY65" s="308">
        <f>AQ65/AV65</f>
        <v>0</v>
      </c>
    </row>
    <row r="66" spans="1:51" ht="18" customHeight="1">
      <c r="A66" s="184" t="s">
        <v>73</v>
      </c>
      <c r="B66" s="101" t="s">
        <v>174</v>
      </c>
      <c r="C66" s="209">
        <v>0</v>
      </c>
      <c r="D66" s="209">
        <v>0</v>
      </c>
      <c r="E66" s="209">
        <v>4</v>
      </c>
      <c r="F66" s="207">
        <f t="shared" si="1"/>
        <v>4</v>
      </c>
      <c r="G66" s="209">
        <v>0</v>
      </c>
      <c r="H66" s="209">
        <v>14</v>
      </c>
      <c r="I66" s="209">
        <v>27</v>
      </c>
      <c r="J66" s="207">
        <f t="shared" si="2"/>
        <v>41</v>
      </c>
      <c r="K66" s="373">
        <v>0</v>
      </c>
      <c r="L66" s="373">
        <v>0</v>
      </c>
      <c r="M66" s="373">
        <v>0</v>
      </c>
      <c r="N66" s="365">
        <f t="shared" si="3"/>
        <v>0</v>
      </c>
      <c r="O66" s="209">
        <v>0</v>
      </c>
      <c r="P66" s="209">
        <v>1</v>
      </c>
      <c r="Q66" s="209">
        <v>12</v>
      </c>
      <c r="R66" s="209">
        <v>0</v>
      </c>
      <c r="S66" s="207">
        <f t="shared" si="4"/>
        <v>13</v>
      </c>
      <c r="T66" s="209">
        <v>0</v>
      </c>
      <c r="U66" s="209">
        <v>0</v>
      </c>
      <c r="V66" s="209">
        <v>0</v>
      </c>
      <c r="W66" s="209">
        <v>0</v>
      </c>
      <c r="X66" s="207">
        <f t="shared" si="5"/>
        <v>0</v>
      </c>
      <c r="Y66" s="364">
        <v>0</v>
      </c>
      <c r="Z66" s="364">
        <v>8</v>
      </c>
      <c r="AA66" s="364">
        <v>30</v>
      </c>
      <c r="AB66" s="364">
        <v>80</v>
      </c>
      <c r="AC66" s="365">
        <f t="shared" si="23"/>
        <v>118</v>
      </c>
      <c r="AD66" s="229">
        <v>2</v>
      </c>
      <c r="AE66" s="229">
        <v>0</v>
      </c>
      <c r="AF66" s="209">
        <v>0</v>
      </c>
      <c r="AG66" s="207">
        <f t="shared" si="7"/>
        <v>2</v>
      </c>
      <c r="AH66" s="229">
        <v>0</v>
      </c>
      <c r="AI66" s="229">
        <v>0</v>
      </c>
      <c r="AJ66" s="209">
        <v>0</v>
      </c>
      <c r="AK66" s="207">
        <f t="shared" si="8"/>
        <v>0</v>
      </c>
      <c r="AL66" s="229">
        <v>1</v>
      </c>
      <c r="AM66" s="209">
        <v>0</v>
      </c>
      <c r="AN66" s="209">
        <v>0</v>
      </c>
      <c r="AO66" s="207">
        <f t="shared" si="9"/>
        <v>1</v>
      </c>
      <c r="AP66" s="210">
        <v>0</v>
      </c>
      <c r="AQ66" s="206">
        <f t="shared" si="10"/>
        <v>3</v>
      </c>
      <c r="AR66" s="206">
        <f t="shared" si="11"/>
        <v>23</v>
      </c>
      <c r="AS66" s="206">
        <f t="shared" si="12"/>
        <v>73</v>
      </c>
      <c r="AT66" s="206">
        <f t="shared" si="13"/>
        <v>80</v>
      </c>
      <c r="AU66" s="206">
        <f t="shared" si="14"/>
        <v>179</v>
      </c>
      <c r="AV66" s="206">
        <f t="shared" si="15"/>
        <v>96</v>
      </c>
      <c r="AW66" s="209">
        <f t="shared" si="16"/>
        <v>0.13043478260869565</v>
      </c>
      <c r="AX66" s="209">
        <f t="shared" si="17"/>
        <v>0.0410958904109589</v>
      </c>
      <c r="AY66" s="313">
        <f t="shared" si="19"/>
        <v>0.03125</v>
      </c>
    </row>
    <row r="67" spans="1:51" ht="18" customHeight="1">
      <c r="A67" s="182" t="s">
        <v>74</v>
      </c>
      <c r="B67" s="318" t="s">
        <v>43</v>
      </c>
      <c r="C67" s="206">
        <v>2</v>
      </c>
      <c r="D67" s="206">
        <v>0</v>
      </c>
      <c r="E67" s="206">
        <v>0</v>
      </c>
      <c r="F67" s="207">
        <f t="shared" si="1"/>
        <v>2</v>
      </c>
      <c r="G67" s="206">
        <v>28</v>
      </c>
      <c r="H67" s="206">
        <v>8</v>
      </c>
      <c r="I67" s="206">
        <v>2</v>
      </c>
      <c r="J67" s="207">
        <f t="shared" si="2"/>
        <v>38</v>
      </c>
      <c r="K67" s="364">
        <v>0</v>
      </c>
      <c r="L67" s="364">
        <v>0</v>
      </c>
      <c r="M67" s="364">
        <v>0</v>
      </c>
      <c r="N67" s="365">
        <f t="shared" si="3"/>
        <v>0</v>
      </c>
      <c r="O67" s="206">
        <v>0</v>
      </c>
      <c r="P67" s="206">
        <v>1</v>
      </c>
      <c r="Q67" s="206">
        <v>0</v>
      </c>
      <c r="R67" s="206">
        <v>0</v>
      </c>
      <c r="S67" s="207">
        <f t="shared" si="4"/>
        <v>1</v>
      </c>
      <c r="T67" s="206">
        <v>0</v>
      </c>
      <c r="U67" s="206">
        <v>0</v>
      </c>
      <c r="V67" s="206">
        <v>0</v>
      </c>
      <c r="W67" s="206">
        <v>0</v>
      </c>
      <c r="X67" s="207">
        <f t="shared" si="5"/>
        <v>0</v>
      </c>
      <c r="Y67" s="364">
        <v>0</v>
      </c>
      <c r="Z67" s="364">
        <v>4</v>
      </c>
      <c r="AA67" s="364">
        <v>0</v>
      </c>
      <c r="AB67" s="364">
        <v>3</v>
      </c>
      <c r="AC67" s="365">
        <f t="shared" si="23"/>
        <v>7</v>
      </c>
      <c r="AD67" s="227">
        <v>0</v>
      </c>
      <c r="AE67" s="206">
        <v>0</v>
      </c>
      <c r="AF67" s="206">
        <v>0</v>
      </c>
      <c r="AG67" s="207">
        <f t="shared" si="7"/>
        <v>0</v>
      </c>
      <c r="AH67" s="227">
        <v>0</v>
      </c>
      <c r="AI67" s="206">
        <v>0</v>
      </c>
      <c r="AJ67" s="206">
        <v>0</v>
      </c>
      <c r="AK67" s="207">
        <f t="shared" si="8"/>
        <v>0</v>
      </c>
      <c r="AL67" s="227">
        <v>0</v>
      </c>
      <c r="AM67" s="206">
        <v>0</v>
      </c>
      <c r="AN67" s="206">
        <v>0</v>
      </c>
      <c r="AO67" s="207">
        <f t="shared" si="9"/>
        <v>0</v>
      </c>
      <c r="AP67" s="208">
        <v>0</v>
      </c>
      <c r="AQ67" s="206">
        <f t="shared" si="10"/>
        <v>30</v>
      </c>
      <c r="AR67" s="206">
        <f t="shared" si="11"/>
        <v>13</v>
      </c>
      <c r="AS67" s="206">
        <f t="shared" si="12"/>
        <v>2</v>
      </c>
      <c r="AT67" s="206">
        <f t="shared" si="13"/>
        <v>3</v>
      </c>
      <c r="AU67" s="206">
        <f t="shared" si="14"/>
        <v>48</v>
      </c>
      <c r="AV67" s="206">
        <f t="shared" si="15"/>
        <v>15</v>
      </c>
      <c r="AW67" s="206">
        <f t="shared" si="16"/>
        <v>2.3076923076923075</v>
      </c>
      <c r="AX67" s="206">
        <f t="shared" si="17"/>
        <v>15</v>
      </c>
      <c r="AY67" s="308">
        <f aca="true" t="shared" si="24" ref="AY67:AY81">AQ67/AV67</f>
        <v>2</v>
      </c>
    </row>
    <row r="68" spans="1:51" ht="18" customHeight="1">
      <c r="A68" s="184" t="s">
        <v>75</v>
      </c>
      <c r="B68" s="141" t="s">
        <v>145</v>
      </c>
      <c r="C68" s="209">
        <v>1</v>
      </c>
      <c r="D68" s="209">
        <v>0</v>
      </c>
      <c r="E68" s="209">
        <v>0</v>
      </c>
      <c r="F68" s="207">
        <f t="shared" si="1"/>
        <v>1</v>
      </c>
      <c r="G68" s="209">
        <v>45</v>
      </c>
      <c r="H68" s="209">
        <v>9</v>
      </c>
      <c r="I68" s="209">
        <v>7</v>
      </c>
      <c r="J68" s="207">
        <f t="shared" si="2"/>
        <v>61</v>
      </c>
      <c r="K68" s="364">
        <v>0</v>
      </c>
      <c r="L68" s="364">
        <v>0</v>
      </c>
      <c r="M68" s="364">
        <v>0</v>
      </c>
      <c r="N68" s="365">
        <f t="shared" si="3"/>
        <v>0</v>
      </c>
      <c r="O68" s="206">
        <v>0</v>
      </c>
      <c r="P68" s="206">
        <v>0</v>
      </c>
      <c r="Q68" s="206">
        <v>0</v>
      </c>
      <c r="R68" s="206">
        <v>0</v>
      </c>
      <c r="S68" s="207">
        <f t="shared" si="4"/>
        <v>0</v>
      </c>
      <c r="T68" s="209">
        <v>0</v>
      </c>
      <c r="U68" s="209">
        <v>0</v>
      </c>
      <c r="V68" s="209">
        <v>0</v>
      </c>
      <c r="W68" s="209">
        <v>0</v>
      </c>
      <c r="X68" s="207">
        <f t="shared" si="5"/>
        <v>0</v>
      </c>
      <c r="Y68" s="364">
        <v>1</v>
      </c>
      <c r="Z68" s="364">
        <v>2</v>
      </c>
      <c r="AA68" s="364">
        <v>2</v>
      </c>
      <c r="AB68" s="364">
        <v>0</v>
      </c>
      <c r="AC68" s="365">
        <f t="shared" si="23"/>
        <v>5</v>
      </c>
      <c r="AD68" s="229">
        <v>0</v>
      </c>
      <c r="AE68" s="209">
        <v>0</v>
      </c>
      <c r="AF68" s="209">
        <v>0</v>
      </c>
      <c r="AG68" s="207">
        <f t="shared" si="7"/>
        <v>0</v>
      </c>
      <c r="AH68" s="229">
        <v>0</v>
      </c>
      <c r="AI68" s="209">
        <v>0</v>
      </c>
      <c r="AJ68" s="209">
        <v>0</v>
      </c>
      <c r="AK68" s="207">
        <f t="shared" si="8"/>
        <v>0</v>
      </c>
      <c r="AL68" s="229">
        <v>0</v>
      </c>
      <c r="AM68" s="209">
        <v>0</v>
      </c>
      <c r="AN68" s="209">
        <v>0</v>
      </c>
      <c r="AO68" s="207">
        <f t="shared" si="9"/>
        <v>0</v>
      </c>
      <c r="AP68" s="210">
        <v>0</v>
      </c>
      <c r="AQ68" s="206">
        <f t="shared" si="10"/>
        <v>47</v>
      </c>
      <c r="AR68" s="206">
        <f t="shared" si="11"/>
        <v>11</v>
      </c>
      <c r="AS68" s="206">
        <f t="shared" si="12"/>
        <v>9</v>
      </c>
      <c r="AT68" s="206">
        <f t="shared" si="13"/>
        <v>0</v>
      </c>
      <c r="AU68" s="206">
        <f t="shared" si="14"/>
        <v>67</v>
      </c>
      <c r="AV68" s="206">
        <f t="shared" si="15"/>
        <v>20</v>
      </c>
      <c r="AW68" s="206">
        <f t="shared" si="16"/>
        <v>4.2727272727272725</v>
      </c>
      <c r="AX68" s="206">
        <f t="shared" si="17"/>
        <v>5.222222222222222</v>
      </c>
      <c r="AY68" s="313">
        <f t="shared" si="24"/>
        <v>2.35</v>
      </c>
    </row>
    <row r="69" spans="1:51" ht="18" customHeight="1">
      <c r="A69" s="182"/>
      <c r="B69" s="183" t="s">
        <v>146</v>
      </c>
      <c r="C69" s="206">
        <v>0</v>
      </c>
      <c r="D69" s="206">
        <v>0</v>
      </c>
      <c r="E69" s="206">
        <v>0</v>
      </c>
      <c r="F69" s="207">
        <f aca="true" t="shared" si="25" ref="F69:F80">SUM(C69:E69)</f>
        <v>0</v>
      </c>
      <c r="G69" s="206">
        <v>37</v>
      </c>
      <c r="H69" s="206">
        <v>0</v>
      </c>
      <c r="I69" s="206">
        <v>1</v>
      </c>
      <c r="J69" s="207">
        <f aca="true" t="shared" si="26" ref="J69:J80">SUM(G69:I69)</f>
        <v>38</v>
      </c>
      <c r="K69" s="364">
        <v>0</v>
      </c>
      <c r="L69" s="364">
        <v>0</v>
      </c>
      <c r="M69" s="364">
        <v>0</v>
      </c>
      <c r="N69" s="365">
        <f aca="true" t="shared" si="27" ref="N69:N80">SUM(K69:M69)</f>
        <v>0</v>
      </c>
      <c r="O69" s="206">
        <v>0</v>
      </c>
      <c r="P69" s="206">
        <v>0</v>
      </c>
      <c r="Q69" s="206">
        <v>1</v>
      </c>
      <c r="R69" s="206">
        <v>0</v>
      </c>
      <c r="S69" s="207">
        <f aca="true" t="shared" si="28" ref="S69:S80">SUM(O69:R69)</f>
        <v>1</v>
      </c>
      <c r="T69" s="206">
        <v>0</v>
      </c>
      <c r="U69" s="206">
        <v>0</v>
      </c>
      <c r="V69" s="206">
        <v>0</v>
      </c>
      <c r="W69" s="206">
        <v>0</v>
      </c>
      <c r="X69" s="207">
        <f aca="true" t="shared" si="29" ref="X69:X80">SUM(T69:W69)</f>
        <v>0</v>
      </c>
      <c r="Y69" s="364">
        <v>1</v>
      </c>
      <c r="Z69" s="364">
        <v>0</v>
      </c>
      <c r="AA69" s="364">
        <v>3</v>
      </c>
      <c r="AB69" s="364">
        <v>0</v>
      </c>
      <c r="AC69" s="365">
        <f t="shared" si="23"/>
        <v>4</v>
      </c>
      <c r="AD69" s="227">
        <v>0</v>
      </c>
      <c r="AE69" s="209">
        <v>0</v>
      </c>
      <c r="AF69" s="209">
        <v>0</v>
      </c>
      <c r="AG69" s="207">
        <f aca="true" t="shared" si="30" ref="AG69:AG80">SUM(AD69:AF69)</f>
        <v>0</v>
      </c>
      <c r="AH69" s="206">
        <v>0</v>
      </c>
      <c r="AI69" s="209">
        <v>0</v>
      </c>
      <c r="AJ69" s="209">
        <v>0</v>
      </c>
      <c r="AK69" s="207">
        <f aca="true" t="shared" si="31" ref="AK69:AK80">SUM(AH69:AJ69)</f>
        <v>0</v>
      </c>
      <c r="AL69" s="207">
        <v>0</v>
      </c>
      <c r="AM69" s="209">
        <v>0</v>
      </c>
      <c r="AN69" s="209">
        <v>0</v>
      </c>
      <c r="AO69" s="207">
        <f aca="true" t="shared" si="32" ref="AO69:AO80">SUM(AL69:AN69)</f>
        <v>0</v>
      </c>
      <c r="AP69" s="210">
        <v>0</v>
      </c>
      <c r="AQ69" s="206">
        <f t="shared" si="10"/>
        <v>38</v>
      </c>
      <c r="AR69" s="206">
        <f t="shared" si="11"/>
        <v>0</v>
      </c>
      <c r="AS69" s="206">
        <f t="shared" si="12"/>
        <v>5</v>
      </c>
      <c r="AT69" s="206">
        <f t="shared" si="13"/>
        <v>0</v>
      </c>
      <c r="AU69" s="206">
        <f t="shared" si="14"/>
        <v>43</v>
      </c>
      <c r="AV69" s="206">
        <f t="shared" si="15"/>
        <v>5</v>
      </c>
      <c r="AW69" s="206" t="e">
        <f t="shared" si="16"/>
        <v>#DIV/0!</v>
      </c>
      <c r="AX69" s="206">
        <f t="shared" si="17"/>
        <v>7.6</v>
      </c>
      <c r="AY69" s="308">
        <f t="shared" si="24"/>
        <v>7.6</v>
      </c>
    </row>
    <row r="70" spans="1:51" ht="18" customHeight="1">
      <c r="A70" s="184"/>
      <c r="B70" s="141" t="s">
        <v>147</v>
      </c>
      <c r="C70" s="206">
        <v>0</v>
      </c>
      <c r="D70" s="206">
        <v>0</v>
      </c>
      <c r="E70" s="206">
        <v>0</v>
      </c>
      <c r="F70" s="207">
        <f t="shared" si="25"/>
        <v>0</v>
      </c>
      <c r="G70" s="206">
        <v>0</v>
      </c>
      <c r="H70" s="206">
        <v>6</v>
      </c>
      <c r="I70" s="206">
        <v>5</v>
      </c>
      <c r="J70" s="207">
        <f t="shared" si="26"/>
        <v>11</v>
      </c>
      <c r="K70" s="364">
        <v>0</v>
      </c>
      <c r="L70" s="364">
        <v>0</v>
      </c>
      <c r="M70" s="364">
        <v>0</v>
      </c>
      <c r="N70" s="365">
        <f t="shared" si="27"/>
        <v>0</v>
      </c>
      <c r="O70" s="206">
        <v>0</v>
      </c>
      <c r="P70" s="206">
        <v>3</v>
      </c>
      <c r="Q70" s="206">
        <v>4</v>
      </c>
      <c r="R70" s="206">
        <v>0</v>
      </c>
      <c r="S70" s="207">
        <f t="shared" si="28"/>
        <v>7</v>
      </c>
      <c r="T70" s="209">
        <v>0</v>
      </c>
      <c r="U70" s="209">
        <v>0</v>
      </c>
      <c r="V70" s="209">
        <v>0</v>
      </c>
      <c r="W70" s="209">
        <v>0</v>
      </c>
      <c r="X70" s="207">
        <f t="shared" si="29"/>
        <v>0</v>
      </c>
      <c r="Y70" s="364">
        <v>0</v>
      </c>
      <c r="Z70" s="364">
        <v>6</v>
      </c>
      <c r="AA70" s="364">
        <v>9</v>
      </c>
      <c r="AB70" s="364">
        <v>0</v>
      </c>
      <c r="AC70" s="365">
        <f t="shared" si="23"/>
        <v>15</v>
      </c>
      <c r="AD70" s="230">
        <v>0</v>
      </c>
      <c r="AE70" s="209">
        <v>0</v>
      </c>
      <c r="AF70" s="209">
        <v>0</v>
      </c>
      <c r="AG70" s="207">
        <f t="shared" si="30"/>
        <v>0</v>
      </c>
      <c r="AH70" s="227">
        <v>0</v>
      </c>
      <c r="AI70" s="209">
        <v>0</v>
      </c>
      <c r="AJ70" s="209">
        <v>0</v>
      </c>
      <c r="AK70" s="207">
        <f t="shared" si="31"/>
        <v>0</v>
      </c>
      <c r="AL70" s="227">
        <v>0</v>
      </c>
      <c r="AM70" s="209">
        <v>0</v>
      </c>
      <c r="AN70" s="209">
        <v>0</v>
      </c>
      <c r="AO70" s="207">
        <f t="shared" si="32"/>
        <v>0</v>
      </c>
      <c r="AP70" s="208">
        <v>0</v>
      </c>
      <c r="AQ70" s="206">
        <f aca="true" t="shared" si="33" ref="AQ70:AQ80">SUM(C70,G70,K70,O70,T70,Y70,AD70,AH70,AL70)</f>
        <v>0</v>
      </c>
      <c r="AR70" s="206">
        <f aca="true" t="shared" si="34" ref="AR70:AR80">SUM(D70,H70,L70,P70,U70,Z70,AE70,AI70,AM70)</f>
        <v>15</v>
      </c>
      <c r="AS70" s="206">
        <f t="shared" si="12"/>
        <v>18</v>
      </c>
      <c r="AT70" s="206">
        <f t="shared" si="13"/>
        <v>0</v>
      </c>
      <c r="AU70" s="206">
        <f aca="true" t="shared" si="35" ref="AU70:AU80">SUM(AQ70:AT70)</f>
        <v>33</v>
      </c>
      <c r="AV70" s="206">
        <f aca="true" t="shared" si="36" ref="AV70:AV80">SUM(AR70,AS70)</f>
        <v>33</v>
      </c>
      <c r="AW70" s="206">
        <f t="shared" si="16"/>
        <v>0</v>
      </c>
      <c r="AX70" s="206">
        <f t="shared" si="17"/>
        <v>0</v>
      </c>
      <c r="AY70" s="308">
        <f t="shared" si="24"/>
        <v>0</v>
      </c>
    </row>
    <row r="71" spans="1:51" ht="18" customHeight="1">
      <c r="A71" s="182"/>
      <c r="B71" s="183" t="s">
        <v>114</v>
      </c>
      <c r="C71" s="206">
        <v>0</v>
      </c>
      <c r="D71" s="206">
        <v>2</v>
      </c>
      <c r="E71" s="206">
        <v>9</v>
      </c>
      <c r="F71" s="207">
        <f t="shared" si="25"/>
        <v>11</v>
      </c>
      <c r="G71" s="206">
        <v>1</v>
      </c>
      <c r="H71" s="206">
        <v>0</v>
      </c>
      <c r="I71" s="206">
        <v>2</v>
      </c>
      <c r="J71" s="207">
        <f t="shared" si="26"/>
        <v>3</v>
      </c>
      <c r="K71" s="364">
        <v>0</v>
      </c>
      <c r="L71" s="364">
        <v>13</v>
      </c>
      <c r="M71" s="364">
        <v>30</v>
      </c>
      <c r="N71" s="365">
        <f t="shared" si="27"/>
        <v>43</v>
      </c>
      <c r="O71" s="206">
        <v>0</v>
      </c>
      <c r="P71" s="206">
        <v>0</v>
      </c>
      <c r="Q71" s="206">
        <v>0</v>
      </c>
      <c r="R71" s="206">
        <v>0</v>
      </c>
      <c r="S71" s="207">
        <f t="shared" si="28"/>
        <v>0</v>
      </c>
      <c r="T71" s="206">
        <v>0</v>
      </c>
      <c r="U71" s="206">
        <v>0</v>
      </c>
      <c r="V71" s="206">
        <v>0</v>
      </c>
      <c r="W71" s="206">
        <v>0</v>
      </c>
      <c r="X71" s="207">
        <f t="shared" si="29"/>
        <v>0</v>
      </c>
      <c r="Y71" s="364">
        <v>0</v>
      </c>
      <c r="Z71" s="364">
        <v>0</v>
      </c>
      <c r="AA71" s="364">
        <v>1</v>
      </c>
      <c r="AB71" s="364">
        <v>11</v>
      </c>
      <c r="AC71" s="365">
        <f t="shared" si="23"/>
        <v>12</v>
      </c>
      <c r="AD71" s="229">
        <v>0</v>
      </c>
      <c r="AE71" s="209">
        <v>0</v>
      </c>
      <c r="AF71" s="209">
        <v>0</v>
      </c>
      <c r="AG71" s="207">
        <f t="shared" si="30"/>
        <v>0</v>
      </c>
      <c r="AH71" s="227">
        <v>3</v>
      </c>
      <c r="AI71" s="209">
        <v>0</v>
      </c>
      <c r="AJ71" s="209">
        <v>0</v>
      </c>
      <c r="AK71" s="207">
        <f t="shared" si="31"/>
        <v>3</v>
      </c>
      <c r="AL71" s="227">
        <v>0</v>
      </c>
      <c r="AM71" s="209">
        <v>0</v>
      </c>
      <c r="AN71" s="209">
        <v>0</v>
      </c>
      <c r="AO71" s="207">
        <f t="shared" si="32"/>
        <v>0</v>
      </c>
      <c r="AP71" s="208">
        <v>15</v>
      </c>
      <c r="AQ71" s="206">
        <f t="shared" si="33"/>
        <v>4</v>
      </c>
      <c r="AR71" s="206">
        <f t="shared" si="34"/>
        <v>15</v>
      </c>
      <c r="AS71" s="206">
        <f aca="true" t="shared" si="37" ref="AS71:AS80">SUM(I71,E71,M71,Q71,V71,AA71,AF71,AJ71,AN71)</f>
        <v>42</v>
      </c>
      <c r="AT71" s="206">
        <f aca="true" t="shared" si="38" ref="AT71:AT80">SUM(R71,W71,AB71,AP71)</f>
        <v>26</v>
      </c>
      <c r="AU71" s="206">
        <f t="shared" si="35"/>
        <v>87</v>
      </c>
      <c r="AV71" s="206">
        <f t="shared" si="36"/>
        <v>57</v>
      </c>
      <c r="AW71" s="206">
        <f t="shared" si="16"/>
        <v>0.26666666666666666</v>
      </c>
      <c r="AX71" s="206">
        <f t="shared" si="17"/>
        <v>0.09523809523809523</v>
      </c>
      <c r="AY71" s="308">
        <f t="shared" si="24"/>
        <v>0.07017543859649122</v>
      </c>
    </row>
    <row r="72" spans="1:51" ht="18" customHeight="1">
      <c r="A72" s="184"/>
      <c r="B72" s="141" t="s">
        <v>206</v>
      </c>
      <c r="C72" s="209">
        <v>0</v>
      </c>
      <c r="D72" s="209">
        <v>0</v>
      </c>
      <c r="E72" s="209">
        <v>0</v>
      </c>
      <c r="F72" s="207">
        <f t="shared" si="25"/>
        <v>0</v>
      </c>
      <c r="G72" s="209">
        <v>0</v>
      </c>
      <c r="H72" s="209">
        <v>0</v>
      </c>
      <c r="I72" s="209">
        <v>0</v>
      </c>
      <c r="J72" s="207">
        <f t="shared" si="26"/>
        <v>0</v>
      </c>
      <c r="K72" s="373">
        <v>0</v>
      </c>
      <c r="L72" s="373">
        <v>13</v>
      </c>
      <c r="M72" s="373">
        <v>15</v>
      </c>
      <c r="N72" s="365">
        <f t="shared" si="27"/>
        <v>28</v>
      </c>
      <c r="O72" s="209">
        <v>0</v>
      </c>
      <c r="P72" s="209">
        <v>0</v>
      </c>
      <c r="Q72" s="209">
        <v>0</v>
      </c>
      <c r="R72" s="209">
        <v>0</v>
      </c>
      <c r="S72" s="207">
        <f t="shared" si="28"/>
        <v>0</v>
      </c>
      <c r="T72" s="209">
        <v>0</v>
      </c>
      <c r="U72" s="209">
        <v>0</v>
      </c>
      <c r="V72" s="209">
        <v>0</v>
      </c>
      <c r="W72" s="209">
        <v>0</v>
      </c>
      <c r="X72" s="207">
        <f t="shared" si="29"/>
        <v>0</v>
      </c>
      <c r="Y72" s="364">
        <v>0</v>
      </c>
      <c r="Z72" s="364">
        <v>0</v>
      </c>
      <c r="AA72" s="364">
        <v>0</v>
      </c>
      <c r="AB72" s="364">
        <v>1</v>
      </c>
      <c r="AC72" s="365">
        <f>SUM(Y72:AB72)</f>
        <v>1</v>
      </c>
      <c r="AD72" s="209">
        <v>0</v>
      </c>
      <c r="AE72" s="209">
        <v>0</v>
      </c>
      <c r="AF72" s="209">
        <v>0</v>
      </c>
      <c r="AG72" s="207">
        <f t="shared" si="30"/>
        <v>0</v>
      </c>
      <c r="AH72" s="227">
        <v>0</v>
      </c>
      <c r="AI72" s="209">
        <v>0</v>
      </c>
      <c r="AJ72" s="209">
        <v>0</v>
      </c>
      <c r="AK72" s="207">
        <f t="shared" si="31"/>
        <v>0</v>
      </c>
      <c r="AL72" s="227">
        <v>0</v>
      </c>
      <c r="AM72" s="209">
        <v>0</v>
      </c>
      <c r="AN72" s="209">
        <v>0</v>
      </c>
      <c r="AO72" s="207">
        <f t="shared" si="32"/>
        <v>0</v>
      </c>
      <c r="AP72" s="210">
        <v>0</v>
      </c>
      <c r="AQ72" s="206">
        <f t="shared" si="33"/>
        <v>0</v>
      </c>
      <c r="AR72" s="206">
        <f t="shared" si="34"/>
        <v>13</v>
      </c>
      <c r="AS72" s="206">
        <f t="shared" si="37"/>
        <v>15</v>
      </c>
      <c r="AT72" s="206">
        <f t="shared" si="38"/>
        <v>1</v>
      </c>
      <c r="AU72" s="206">
        <f t="shared" si="35"/>
        <v>29</v>
      </c>
      <c r="AV72" s="206">
        <f t="shared" si="36"/>
        <v>28</v>
      </c>
      <c r="AW72" s="206">
        <f t="shared" si="16"/>
        <v>0</v>
      </c>
      <c r="AX72" s="206">
        <f t="shared" si="17"/>
        <v>0</v>
      </c>
      <c r="AY72" s="308">
        <f t="shared" si="24"/>
        <v>0</v>
      </c>
    </row>
    <row r="73" spans="1:51" ht="18" customHeight="1">
      <c r="A73" s="184"/>
      <c r="B73" s="141" t="s">
        <v>175</v>
      </c>
      <c r="C73" s="209">
        <v>0</v>
      </c>
      <c r="D73" s="209">
        <v>0</v>
      </c>
      <c r="E73" s="209">
        <v>0</v>
      </c>
      <c r="F73" s="207">
        <f t="shared" si="25"/>
        <v>0</v>
      </c>
      <c r="G73" s="209">
        <v>0</v>
      </c>
      <c r="H73" s="209">
        <v>0</v>
      </c>
      <c r="I73" s="209">
        <v>0</v>
      </c>
      <c r="J73" s="207">
        <f t="shared" si="26"/>
        <v>0</v>
      </c>
      <c r="K73" s="373">
        <v>1</v>
      </c>
      <c r="L73" s="373">
        <v>5</v>
      </c>
      <c r="M73" s="373">
        <v>6</v>
      </c>
      <c r="N73" s="365">
        <f t="shared" si="27"/>
        <v>12</v>
      </c>
      <c r="O73" s="209">
        <v>0</v>
      </c>
      <c r="P73" s="209">
        <v>0</v>
      </c>
      <c r="Q73" s="209">
        <v>0</v>
      </c>
      <c r="R73" s="209">
        <v>0</v>
      </c>
      <c r="S73" s="207">
        <f t="shared" si="28"/>
        <v>0</v>
      </c>
      <c r="T73" s="209">
        <v>0</v>
      </c>
      <c r="U73" s="209">
        <v>0</v>
      </c>
      <c r="V73" s="209">
        <v>0</v>
      </c>
      <c r="W73" s="209">
        <v>0</v>
      </c>
      <c r="X73" s="207">
        <f t="shared" si="29"/>
        <v>0</v>
      </c>
      <c r="Y73" s="364">
        <v>0</v>
      </c>
      <c r="Z73" s="364">
        <v>0</v>
      </c>
      <c r="AA73" s="364">
        <v>0</v>
      </c>
      <c r="AB73" s="364">
        <v>1</v>
      </c>
      <c r="AC73" s="365">
        <f t="shared" si="23"/>
        <v>1</v>
      </c>
      <c r="AD73" s="229">
        <v>0</v>
      </c>
      <c r="AE73" s="209">
        <v>0</v>
      </c>
      <c r="AF73" s="209">
        <v>0</v>
      </c>
      <c r="AG73" s="207">
        <f t="shared" si="30"/>
        <v>0</v>
      </c>
      <c r="AH73" s="209">
        <v>0</v>
      </c>
      <c r="AI73" s="209">
        <v>0</v>
      </c>
      <c r="AJ73" s="209">
        <v>0</v>
      </c>
      <c r="AK73" s="207">
        <f t="shared" si="31"/>
        <v>0</v>
      </c>
      <c r="AL73" s="209">
        <v>0</v>
      </c>
      <c r="AM73" s="209">
        <v>0</v>
      </c>
      <c r="AN73" s="209">
        <v>0</v>
      </c>
      <c r="AO73" s="207">
        <f t="shared" si="32"/>
        <v>0</v>
      </c>
      <c r="AP73" s="209">
        <v>0</v>
      </c>
      <c r="AQ73" s="206">
        <f t="shared" si="33"/>
        <v>1</v>
      </c>
      <c r="AR73" s="206">
        <f t="shared" si="34"/>
        <v>5</v>
      </c>
      <c r="AS73" s="206">
        <f t="shared" si="37"/>
        <v>6</v>
      </c>
      <c r="AT73" s="206">
        <f t="shared" si="38"/>
        <v>1</v>
      </c>
      <c r="AU73" s="206">
        <f t="shared" si="35"/>
        <v>13</v>
      </c>
      <c r="AV73" s="206">
        <f t="shared" si="36"/>
        <v>11</v>
      </c>
      <c r="AW73" s="206">
        <f t="shared" si="16"/>
        <v>0.2</v>
      </c>
      <c r="AX73" s="206">
        <f t="shared" si="17"/>
        <v>0.16666666666666666</v>
      </c>
      <c r="AY73" s="308">
        <f t="shared" si="24"/>
        <v>0.09090909090909091</v>
      </c>
    </row>
    <row r="74" spans="1:51" ht="18" customHeight="1">
      <c r="A74" s="191"/>
      <c r="B74" s="192" t="s">
        <v>115</v>
      </c>
      <c r="C74" s="219">
        <v>5</v>
      </c>
      <c r="D74" s="219">
        <v>0</v>
      </c>
      <c r="E74" s="219">
        <v>0</v>
      </c>
      <c r="F74" s="200">
        <f t="shared" si="25"/>
        <v>5</v>
      </c>
      <c r="G74" s="219">
        <v>4</v>
      </c>
      <c r="H74" s="219">
        <v>0</v>
      </c>
      <c r="I74" s="219">
        <v>0</v>
      </c>
      <c r="J74" s="200">
        <f t="shared" si="26"/>
        <v>4</v>
      </c>
      <c r="K74" s="374">
        <v>20</v>
      </c>
      <c r="L74" s="374">
        <v>10</v>
      </c>
      <c r="M74" s="374">
        <v>7</v>
      </c>
      <c r="N74" s="359">
        <f t="shared" si="27"/>
        <v>37</v>
      </c>
      <c r="O74" s="219">
        <v>0</v>
      </c>
      <c r="P74" s="219">
        <v>0</v>
      </c>
      <c r="Q74" s="219">
        <v>0</v>
      </c>
      <c r="R74" s="219">
        <v>0</v>
      </c>
      <c r="S74" s="200">
        <f t="shared" si="28"/>
        <v>0</v>
      </c>
      <c r="T74" s="219">
        <v>0</v>
      </c>
      <c r="U74" s="219">
        <v>0</v>
      </c>
      <c r="V74" s="219">
        <v>0</v>
      </c>
      <c r="W74" s="219">
        <v>0</v>
      </c>
      <c r="X74" s="200">
        <f t="shared" si="29"/>
        <v>0</v>
      </c>
      <c r="Y74" s="364">
        <v>0</v>
      </c>
      <c r="Z74" s="364">
        <v>0</v>
      </c>
      <c r="AA74" s="364">
        <v>0</v>
      </c>
      <c r="AB74" s="364">
        <v>2</v>
      </c>
      <c r="AC74" s="359">
        <f t="shared" si="23"/>
        <v>2</v>
      </c>
      <c r="AD74" s="231">
        <v>0</v>
      </c>
      <c r="AE74" s="219">
        <v>0</v>
      </c>
      <c r="AF74" s="219">
        <v>0</v>
      </c>
      <c r="AG74" s="200">
        <f t="shared" si="30"/>
        <v>0</v>
      </c>
      <c r="AH74" s="230">
        <v>2</v>
      </c>
      <c r="AI74" s="219">
        <v>0</v>
      </c>
      <c r="AJ74" s="219">
        <v>0</v>
      </c>
      <c r="AK74" s="200">
        <f t="shared" si="31"/>
        <v>2</v>
      </c>
      <c r="AL74" s="230">
        <v>0</v>
      </c>
      <c r="AM74" s="219">
        <v>0</v>
      </c>
      <c r="AN74" s="219">
        <v>0</v>
      </c>
      <c r="AO74" s="200">
        <f t="shared" si="32"/>
        <v>0</v>
      </c>
      <c r="AP74" s="220">
        <v>0</v>
      </c>
      <c r="AQ74" s="206">
        <f t="shared" si="33"/>
        <v>31</v>
      </c>
      <c r="AR74" s="206">
        <f t="shared" si="34"/>
        <v>10</v>
      </c>
      <c r="AS74" s="206">
        <f t="shared" si="37"/>
        <v>7</v>
      </c>
      <c r="AT74" s="206">
        <f t="shared" si="38"/>
        <v>2</v>
      </c>
      <c r="AU74" s="206">
        <f t="shared" si="35"/>
        <v>50</v>
      </c>
      <c r="AV74" s="206">
        <f t="shared" si="36"/>
        <v>17</v>
      </c>
      <c r="AW74" s="199">
        <f t="shared" si="16"/>
        <v>3.1</v>
      </c>
      <c r="AX74" s="199">
        <f t="shared" si="17"/>
        <v>4.428571428571429</v>
      </c>
      <c r="AY74" s="317">
        <f t="shared" si="24"/>
        <v>1.8235294117647058</v>
      </c>
    </row>
    <row r="75" spans="1:51" s="331" customFormat="1" ht="18" customHeight="1">
      <c r="A75" s="81"/>
      <c r="B75" s="181" t="s">
        <v>116</v>
      </c>
      <c r="C75" s="199">
        <v>0</v>
      </c>
      <c r="D75" s="199">
        <v>0</v>
      </c>
      <c r="E75" s="199">
        <v>0</v>
      </c>
      <c r="F75" s="200">
        <f>SUM(C75:E75)</f>
        <v>0</v>
      </c>
      <c r="G75" s="199">
        <v>5</v>
      </c>
      <c r="H75" s="199">
        <v>0</v>
      </c>
      <c r="I75" s="199">
        <v>0</v>
      </c>
      <c r="J75" s="200">
        <f>SUM(G75:I75)</f>
        <v>5</v>
      </c>
      <c r="K75" s="358">
        <v>22</v>
      </c>
      <c r="L75" s="358">
        <v>6</v>
      </c>
      <c r="M75" s="358">
        <v>12</v>
      </c>
      <c r="N75" s="359">
        <f>SUM(K75:M75)</f>
        <v>40</v>
      </c>
      <c r="O75" s="199">
        <v>0</v>
      </c>
      <c r="P75" s="199">
        <v>0</v>
      </c>
      <c r="Q75" s="199">
        <v>0</v>
      </c>
      <c r="R75" s="199">
        <v>0</v>
      </c>
      <c r="S75" s="200">
        <f>SUM(O75:R75)</f>
        <v>0</v>
      </c>
      <c r="T75" s="199">
        <v>0</v>
      </c>
      <c r="U75" s="199">
        <v>0</v>
      </c>
      <c r="V75" s="199">
        <v>0</v>
      </c>
      <c r="W75" s="199">
        <v>0</v>
      </c>
      <c r="X75" s="200">
        <f>SUM(T75:W75)</f>
        <v>0</v>
      </c>
      <c r="Y75" s="358">
        <v>0</v>
      </c>
      <c r="Z75" s="358">
        <v>0</v>
      </c>
      <c r="AA75" s="358">
        <v>0</v>
      </c>
      <c r="AB75" s="358">
        <v>1</v>
      </c>
      <c r="AC75" s="359">
        <f t="shared" si="23"/>
        <v>1</v>
      </c>
      <c r="AD75" s="230">
        <v>0</v>
      </c>
      <c r="AE75" s="199">
        <v>0</v>
      </c>
      <c r="AF75" s="199">
        <v>0</v>
      </c>
      <c r="AG75" s="200">
        <f>SUM(AD75:AF75)</f>
        <v>0</v>
      </c>
      <c r="AH75" s="230">
        <v>8</v>
      </c>
      <c r="AI75" s="199">
        <v>0</v>
      </c>
      <c r="AJ75" s="199">
        <v>0</v>
      </c>
      <c r="AK75" s="200">
        <f>SUM(AH75:AJ75)</f>
        <v>8</v>
      </c>
      <c r="AL75" s="230">
        <v>0</v>
      </c>
      <c r="AM75" s="199">
        <v>0</v>
      </c>
      <c r="AN75" s="199">
        <v>0</v>
      </c>
      <c r="AO75" s="200">
        <f>SUM(AL75:AN75)</f>
        <v>0</v>
      </c>
      <c r="AP75" s="218">
        <v>0</v>
      </c>
      <c r="AQ75" s="199">
        <f t="shared" si="33"/>
        <v>35</v>
      </c>
      <c r="AR75" s="199">
        <f t="shared" si="34"/>
        <v>6</v>
      </c>
      <c r="AS75" s="206">
        <f t="shared" si="37"/>
        <v>12</v>
      </c>
      <c r="AT75" s="206">
        <f t="shared" si="38"/>
        <v>1</v>
      </c>
      <c r="AU75" s="199">
        <f t="shared" si="35"/>
        <v>54</v>
      </c>
      <c r="AV75" s="199">
        <f t="shared" si="36"/>
        <v>18</v>
      </c>
      <c r="AW75" s="199">
        <f>AQ75/AR75</f>
        <v>5.833333333333333</v>
      </c>
      <c r="AX75" s="199">
        <f>AQ75/AS75</f>
        <v>2.9166666666666665</v>
      </c>
      <c r="AY75" s="317">
        <f>AQ75/AV75</f>
        <v>1.9444444444444444</v>
      </c>
    </row>
    <row r="76" spans="1:51" ht="18" customHeight="1">
      <c r="A76" s="185"/>
      <c r="B76" s="186" t="s">
        <v>151</v>
      </c>
      <c r="C76" s="211">
        <v>2</v>
      </c>
      <c r="D76" s="211">
        <v>0</v>
      </c>
      <c r="E76" s="211">
        <v>0</v>
      </c>
      <c r="F76" s="382">
        <f>SUM(C76:E76)</f>
        <v>2</v>
      </c>
      <c r="G76" s="211">
        <v>4</v>
      </c>
      <c r="H76" s="211">
        <v>0</v>
      </c>
      <c r="I76" s="211">
        <v>0</v>
      </c>
      <c r="J76" s="382">
        <f>SUM(G76:I76)</f>
        <v>4</v>
      </c>
      <c r="K76" s="383">
        <v>18</v>
      </c>
      <c r="L76" s="383">
        <v>5</v>
      </c>
      <c r="M76" s="383">
        <v>4</v>
      </c>
      <c r="N76" s="221">
        <f>SUM(K76:M76)</f>
        <v>27</v>
      </c>
      <c r="O76" s="211">
        <v>1</v>
      </c>
      <c r="P76" s="211">
        <v>1</v>
      </c>
      <c r="Q76" s="211">
        <v>0</v>
      </c>
      <c r="R76" s="211">
        <v>0</v>
      </c>
      <c r="S76" s="382">
        <f>SUM(O76:R76)</f>
        <v>2</v>
      </c>
      <c r="T76" s="211">
        <v>0</v>
      </c>
      <c r="U76" s="211">
        <v>0</v>
      </c>
      <c r="V76" s="211">
        <v>0</v>
      </c>
      <c r="W76" s="211">
        <v>0</v>
      </c>
      <c r="X76" s="382">
        <f>SUM(T76:W76)</f>
        <v>0</v>
      </c>
      <c r="Y76" s="383">
        <v>0</v>
      </c>
      <c r="Z76" s="383">
        <v>0</v>
      </c>
      <c r="AA76" s="383">
        <v>0</v>
      </c>
      <c r="AB76" s="383">
        <v>2</v>
      </c>
      <c r="AC76" s="221">
        <f>SUM(Y76:AB76)</f>
        <v>2</v>
      </c>
      <c r="AD76" s="384">
        <v>0</v>
      </c>
      <c r="AE76" s="211">
        <v>0</v>
      </c>
      <c r="AF76" s="211">
        <v>0</v>
      </c>
      <c r="AG76" s="382">
        <f>SUM(AD76:AF76)</f>
        <v>0</v>
      </c>
      <c r="AH76" s="384">
        <v>0</v>
      </c>
      <c r="AI76" s="211">
        <v>0</v>
      </c>
      <c r="AJ76" s="211">
        <v>0</v>
      </c>
      <c r="AK76" s="382">
        <f>SUM(AH76:AJ76)</f>
        <v>0</v>
      </c>
      <c r="AL76" s="384">
        <v>0</v>
      </c>
      <c r="AM76" s="211">
        <v>0</v>
      </c>
      <c r="AN76" s="211">
        <v>0</v>
      </c>
      <c r="AO76" s="382">
        <f>SUM(AL76:AN76)</f>
        <v>0</v>
      </c>
      <c r="AP76" s="385">
        <v>0</v>
      </c>
      <c r="AQ76" s="211">
        <f>SUM(C76,G76,K76,O76,T76,Y76,AD76,AH76,AL76)</f>
        <v>25</v>
      </c>
      <c r="AR76" s="211">
        <f>SUM(D76,H76,L76,P76,U76,Z76,AE76,AI76,AM76)</f>
        <v>6</v>
      </c>
      <c r="AS76" s="206">
        <f t="shared" si="37"/>
        <v>4</v>
      </c>
      <c r="AT76" s="206">
        <f t="shared" si="38"/>
        <v>2</v>
      </c>
      <c r="AU76" s="211">
        <f>SUM(AQ76:AT76)</f>
        <v>37</v>
      </c>
      <c r="AV76" s="211">
        <f>SUM(AR76,AS76)</f>
        <v>10</v>
      </c>
      <c r="AW76" s="211">
        <f>AQ76/AR76</f>
        <v>4.166666666666667</v>
      </c>
      <c r="AX76" s="211">
        <f>AQ76/AS76</f>
        <v>6.25</v>
      </c>
      <c r="AY76" s="309">
        <f>AQ76/AV76</f>
        <v>2.5</v>
      </c>
    </row>
    <row r="77" spans="1:51" ht="18" customHeight="1">
      <c r="A77" s="239"/>
      <c r="B77" s="98"/>
      <c r="C77" s="237"/>
      <c r="D77" s="237"/>
      <c r="E77" s="237"/>
      <c r="F77" s="235"/>
      <c r="G77" s="237"/>
      <c r="H77" s="237"/>
      <c r="I77" s="237"/>
      <c r="J77" s="235"/>
      <c r="K77" s="368"/>
      <c r="L77" s="368"/>
      <c r="M77" s="368"/>
      <c r="N77" s="366"/>
      <c r="O77" s="237"/>
      <c r="P77" s="237"/>
      <c r="Q77" s="237"/>
      <c r="R77" s="237"/>
      <c r="S77" s="235"/>
      <c r="T77" s="237"/>
      <c r="U77" s="237"/>
      <c r="V77" s="98" t="s">
        <v>261</v>
      </c>
      <c r="W77" s="237"/>
      <c r="X77" s="235"/>
      <c r="Y77" s="368"/>
      <c r="Z77" s="368"/>
      <c r="AA77" s="377"/>
      <c r="AB77" s="368"/>
      <c r="AC77" s="366"/>
      <c r="AD77" s="236"/>
      <c r="AE77" s="237"/>
      <c r="AF77" s="237"/>
      <c r="AG77" s="235"/>
      <c r="AH77" s="236"/>
      <c r="AI77" s="237"/>
      <c r="AJ77" s="237"/>
      <c r="AK77" s="235"/>
      <c r="AL77" s="236"/>
      <c r="AM77" s="237"/>
      <c r="AN77" s="237"/>
      <c r="AO77" s="235"/>
      <c r="AP77" s="238"/>
      <c r="AQ77" s="237">
        <f t="shared" si="33"/>
        <v>0</v>
      </c>
      <c r="AR77" s="237">
        <f t="shared" si="34"/>
        <v>0</v>
      </c>
      <c r="AS77" s="206">
        <f t="shared" si="37"/>
        <v>0</v>
      </c>
      <c r="AT77" s="206">
        <f t="shared" si="38"/>
        <v>0</v>
      </c>
      <c r="AU77" s="237">
        <f t="shared" si="35"/>
        <v>0</v>
      </c>
      <c r="AV77" s="237">
        <f t="shared" si="36"/>
        <v>0</v>
      </c>
      <c r="AW77" s="237"/>
      <c r="AX77" s="237"/>
      <c r="AY77" s="312"/>
    </row>
    <row r="78" spans="1:51" ht="18" customHeight="1">
      <c r="A78" s="81"/>
      <c r="B78" s="181" t="s">
        <v>99</v>
      </c>
      <c r="C78" s="199">
        <v>0</v>
      </c>
      <c r="D78" s="199">
        <v>5</v>
      </c>
      <c r="E78" s="199">
        <v>4</v>
      </c>
      <c r="F78" s="207">
        <f t="shared" si="25"/>
        <v>9</v>
      </c>
      <c r="G78" s="199">
        <v>1</v>
      </c>
      <c r="H78" s="199">
        <v>0</v>
      </c>
      <c r="I78" s="199">
        <v>0</v>
      </c>
      <c r="J78" s="207">
        <f t="shared" si="26"/>
        <v>1</v>
      </c>
      <c r="K78" s="364">
        <v>0</v>
      </c>
      <c r="L78" s="364">
        <v>0</v>
      </c>
      <c r="M78" s="364">
        <v>0</v>
      </c>
      <c r="N78" s="365">
        <f t="shared" si="27"/>
        <v>0</v>
      </c>
      <c r="O78" s="206">
        <v>0</v>
      </c>
      <c r="P78" s="206">
        <v>0</v>
      </c>
      <c r="Q78" s="206">
        <v>1</v>
      </c>
      <c r="R78" s="206">
        <v>0</v>
      </c>
      <c r="S78" s="207">
        <f t="shared" si="28"/>
        <v>1</v>
      </c>
      <c r="T78" s="199">
        <v>0</v>
      </c>
      <c r="U78" s="199">
        <v>11</v>
      </c>
      <c r="V78" s="199">
        <v>12</v>
      </c>
      <c r="W78" s="199">
        <v>18</v>
      </c>
      <c r="X78" s="207">
        <f t="shared" si="29"/>
        <v>41</v>
      </c>
      <c r="Y78" s="364">
        <v>0</v>
      </c>
      <c r="Z78" s="364">
        <v>0</v>
      </c>
      <c r="AA78" s="364">
        <v>0</v>
      </c>
      <c r="AB78" s="364">
        <v>0</v>
      </c>
      <c r="AC78" s="365">
        <f>SUM(Y78:AB78)</f>
        <v>0</v>
      </c>
      <c r="AD78" s="227">
        <v>0</v>
      </c>
      <c r="AE78" s="206">
        <v>0</v>
      </c>
      <c r="AF78" s="206">
        <v>0</v>
      </c>
      <c r="AG78" s="207">
        <f t="shared" si="30"/>
        <v>0</v>
      </c>
      <c r="AH78" s="230">
        <v>0</v>
      </c>
      <c r="AI78" s="206">
        <v>0</v>
      </c>
      <c r="AJ78" s="206">
        <v>0</v>
      </c>
      <c r="AK78" s="207">
        <f t="shared" si="31"/>
        <v>0</v>
      </c>
      <c r="AL78" s="230">
        <v>0</v>
      </c>
      <c r="AM78" s="206">
        <v>0</v>
      </c>
      <c r="AN78" s="206">
        <v>0</v>
      </c>
      <c r="AO78" s="207">
        <f t="shared" si="32"/>
        <v>0</v>
      </c>
      <c r="AP78" s="218">
        <v>0</v>
      </c>
      <c r="AQ78" s="206">
        <f t="shared" si="33"/>
        <v>1</v>
      </c>
      <c r="AR78" s="206">
        <f t="shared" si="34"/>
        <v>16</v>
      </c>
      <c r="AS78" s="206">
        <f t="shared" si="37"/>
        <v>17</v>
      </c>
      <c r="AT78" s="206">
        <f t="shared" si="38"/>
        <v>18</v>
      </c>
      <c r="AU78" s="206">
        <f t="shared" si="35"/>
        <v>52</v>
      </c>
      <c r="AV78" s="206">
        <f t="shared" si="36"/>
        <v>33</v>
      </c>
      <c r="AW78" s="206">
        <f>AQ78/AR78</f>
        <v>0.0625</v>
      </c>
      <c r="AX78" s="206">
        <f>AQ78/AS78</f>
        <v>0.058823529411764705</v>
      </c>
      <c r="AY78" s="308">
        <f>AQ78/AV78</f>
        <v>0.030303030303030304</v>
      </c>
    </row>
    <row r="79" spans="1:51" ht="18" customHeight="1">
      <c r="A79" s="184"/>
      <c r="B79" s="141" t="s">
        <v>100</v>
      </c>
      <c r="C79" s="209">
        <v>1</v>
      </c>
      <c r="D79" s="209">
        <v>1</v>
      </c>
      <c r="E79" s="209">
        <v>0</v>
      </c>
      <c r="F79" s="207">
        <f t="shared" si="25"/>
        <v>2</v>
      </c>
      <c r="G79" s="209">
        <v>3</v>
      </c>
      <c r="H79" s="209">
        <v>0</v>
      </c>
      <c r="I79" s="209">
        <v>0</v>
      </c>
      <c r="J79" s="207">
        <f t="shared" si="26"/>
        <v>3</v>
      </c>
      <c r="K79" s="373">
        <v>0</v>
      </c>
      <c r="L79" s="373">
        <v>0</v>
      </c>
      <c r="M79" s="373">
        <v>0</v>
      </c>
      <c r="N79" s="365">
        <f t="shared" si="27"/>
        <v>0</v>
      </c>
      <c r="O79" s="206">
        <v>0</v>
      </c>
      <c r="P79" s="206">
        <v>0</v>
      </c>
      <c r="Q79" s="206">
        <v>0</v>
      </c>
      <c r="R79" s="206">
        <v>0</v>
      </c>
      <c r="S79" s="207">
        <f t="shared" si="28"/>
        <v>0</v>
      </c>
      <c r="T79" s="209">
        <v>0</v>
      </c>
      <c r="U79" s="209">
        <v>3</v>
      </c>
      <c r="V79" s="209">
        <v>9</v>
      </c>
      <c r="W79" s="209">
        <v>1</v>
      </c>
      <c r="X79" s="207">
        <f t="shared" si="29"/>
        <v>13</v>
      </c>
      <c r="Y79" s="364">
        <v>0</v>
      </c>
      <c r="Z79" s="364">
        <v>0</v>
      </c>
      <c r="AA79" s="364">
        <v>0</v>
      </c>
      <c r="AB79" s="364">
        <v>0</v>
      </c>
      <c r="AC79" s="365">
        <f>SUM(Y79:AB79)</f>
        <v>0</v>
      </c>
      <c r="AD79" s="229">
        <v>0</v>
      </c>
      <c r="AE79" s="209">
        <v>0</v>
      </c>
      <c r="AF79" s="209">
        <v>0</v>
      </c>
      <c r="AG79" s="207">
        <f t="shared" si="30"/>
        <v>0</v>
      </c>
      <c r="AH79" s="227">
        <v>0</v>
      </c>
      <c r="AI79" s="209">
        <v>0</v>
      </c>
      <c r="AJ79" s="209">
        <v>0</v>
      </c>
      <c r="AK79" s="207">
        <f t="shared" si="31"/>
        <v>0</v>
      </c>
      <c r="AL79" s="227">
        <v>0</v>
      </c>
      <c r="AM79" s="209">
        <v>0</v>
      </c>
      <c r="AN79" s="209">
        <v>0</v>
      </c>
      <c r="AO79" s="207">
        <f t="shared" si="32"/>
        <v>0</v>
      </c>
      <c r="AP79" s="210">
        <v>0</v>
      </c>
      <c r="AQ79" s="206">
        <f t="shared" si="33"/>
        <v>4</v>
      </c>
      <c r="AR79" s="206">
        <f t="shared" si="34"/>
        <v>4</v>
      </c>
      <c r="AS79" s="206">
        <f t="shared" si="37"/>
        <v>9</v>
      </c>
      <c r="AT79" s="206">
        <f t="shared" si="38"/>
        <v>1</v>
      </c>
      <c r="AU79" s="206">
        <f t="shared" si="35"/>
        <v>18</v>
      </c>
      <c r="AV79" s="206">
        <f t="shared" si="36"/>
        <v>13</v>
      </c>
      <c r="AW79" s="206">
        <f t="shared" si="16"/>
        <v>1</v>
      </c>
      <c r="AX79" s="206">
        <f t="shared" si="17"/>
        <v>0.4444444444444444</v>
      </c>
      <c r="AY79" s="308">
        <f t="shared" si="24"/>
        <v>0.3076923076923077</v>
      </c>
    </row>
    <row r="80" spans="1:51" ht="19.5" customHeight="1">
      <c r="A80" s="184"/>
      <c r="B80" s="141" t="s">
        <v>101</v>
      </c>
      <c r="C80" s="209">
        <v>0</v>
      </c>
      <c r="D80" s="209">
        <v>0</v>
      </c>
      <c r="E80" s="209">
        <v>0</v>
      </c>
      <c r="F80" s="207">
        <f t="shared" si="25"/>
        <v>0</v>
      </c>
      <c r="G80" s="209">
        <v>0</v>
      </c>
      <c r="H80" s="209">
        <v>0</v>
      </c>
      <c r="I80" s="209">
        <v>0</v>
      </c>
      <c r="J80" s="207">
        <f t="shared" si="26"/>
        <v>0</v>
      </c>
      <c r="K80" s="373">
        <v>0</v>
      </c>
      <c r="L80" s="373">
        <v>0</v>
      </c>
      <c r="M80" s="373">
        <v>0</v>
      </c>
      <c r="N80" s="365">
        <f t="shared" si="27"/>
        <v>0</v>
      </c>
      <c r="O80" s="206">
        <v>0</v>
      </c>
      <c r="P80" s="206">
        <v>0</v>
      </c>
      <c r="Q80" s="206">
        <v>0</v>
      </c>
      <c r="R80" s="206">
        <v>0</v>
      </c>
      <c r="S80" s="207">
        <f t="shared" si="28"/>
        <v>0</v>
      </c>
      <c r="T80" s="209">
        <v>0</v>
      </c>
      <c r="U80" s="209">
        <v>3</v>
      </c>
      <c r="V80" s="209">
        <v>8</v>
      </c>
      <c r="W80" s="209">
        <v>2</v>
      </c>
      <c r="X80" s="207">
        <f t="shared" si="29"/>
        <v>13</v>
      </c>
      <c r="Y80" s="364">
        <v>0</v>
      </c>
      <c r="Z80" s="364">
        <v>0</v>
      </c>
      <c r="AA80" s="364">
        <v>0</v>
      </c>
      <c r="AB80" s="364">
        <v>0</v>
      </c>
      <c r="AC80" s="365">
        <f>SUM(Y80:AB80)</f>
        <v>0</v>
      </c>
      <c r="AD80" s="229">
        <v>0</v>
      </c>
      <c r="AE80" s="209">
        <v>0</v>
      </c>
      <c r="AF80" s="209">
        <v>0</v>
      </c>
      <c r="AG80" s="207">
        <f t="shared" si="30"/>
        <v>0</v>
      </c>
      <c r="AH80" s="227">
        <v>0</v>
      </c>
      <c r="AI80" s="209">
        <v>0</v>
      </c>
      <c r="AJ80" s="209">
        <v>0</v>
      </c>
      <c r="AK80" s="207">
        <f t="shared" si="31"/>
        <v>0</v>
      </c>
      <c r="AL80" s="227">
        <v>0</v>
      </c>
      <c r="AM80" s="209">
        <v>0</v>
      </c>
      <c r="AN80" s="209">
        <v>0</v>
      </c>
      <c r="AO80" s="207">
        <f t="shared" si="32"/>
        <v>0</v>
      </c>
      <c r="AP80" s="210">
        <v>0</v>
      </c>
      <c r="AQ80" s="206">
        <f t="shared" si="33"/>
        <v>0</v>
      </c>
      <c r="AR80" s="206">
        <f t="shared" si="34"/>
        <v>3</v>
      </c>
      <c r="AS80" s="206">
        <f t="shared" si="37"/>
        <v>8</v>
      </c>
      <c r="AT80" s="206">
        <f t="shared" si="38"/>
        <v>2</v>
      </c>
      <c r="AU80" s="206">
        <f t="shared" si="35"/>
        <v>13</v>
      </c>
      <c r="AV80" s="206">
        <f t="shared" si="36"/>
        <v>11</v>
      </c>
      <c r="AW80" s="206">
        <f t="shared" si="16"/>
        <v>0</v>
      </c>
      <c r="AX80" s="206">
        <f t="shared" si="17"/>
        <v>0</v>
      </c>
      <c r="AY80" s="308">
        <f t="shared" si="24"/>
        <v>0</v>
      </c>
    </row>
    <row r="81" spans="1:51" ht="33" customHeight="1">
      <c r="A81" s="185"/>
      <c r="B81" s="193" t="s">
        <v>20</v>
      </c>
      <c r="C81" s="221">
        <f>SUM(C57:C80,C17:C54,C6:C14)</f>
        <v>1642</v>
      </c>
      <c r="D81" s="221">
        <f aca="true" t="shared" si="39" ref="D81:AQ81">SUM(D57:D80,D17:D54,D6:D14)</f>
        <v>557</v>
      </c>
      <c r="E81" s="221">
        <f t="shared" si="39"/>
        <v>766</v>
      </c>
      <c r="F81" s="221">
        <f t="shared" si="39"/>
        <v>2965</v>
      </c>
      <c r="G81" s="221">
        <f t="shared" si="39"/>
        <v>556</v>
      </c>
      <c r="H81" s="221">
        <f t="shared" si="39"/>
        <v>148</v>
      </c>
      <c r="I81" s="221">
        <f t="shared" si="39"/>
        <v>112</v>
      </c>
      <c r="J81" s="221">
        <f t="shared" si="39"/>
        <v>816</v>
      </c>
      <c r="K81" s="221">
        <f t="shared" si="39"/>
        <v>98</v>
      </c>
      <c r="L81" s="221">
        <f t="shared" si="39"/>
        <v>169</v>
      </c>
      <c r="M81" s="221">
        <f t="shared" si="39"/>
        <v>300</v>
      </c>
      <c r="N81" s="221">
        <f t="shared" si="39"/>
        <v>567</v>
      </c>
      <c r="O81" s="221">
        <f t="shared" si="39"/>
        <v>1</v>
      </c>
      <c r="P81" s="221">
        <f t="shared" si="39"/>
        <v>60</v>
      </c>
      <c r="Q81" s="221">
        <f t="shared" si="39"/>
        <v>66</v>
      </c>
      <c r="R81" s="221">
        <f t="shared" si="39"/>
        <v>72</v>
      </c>
      <c r="S81" s="221">
        <f t="shared" si="39"/>
        <v>199</v>
      </c>
      <c r="T81" s="221">
        <f t="shared" si="39"/>
        <v>227</v>
      </c>
      <c r="U81" s="221">
        <f t="shared" si="39"/>
        <v>288</v>
      </c>
      <c r="V81" s="221">
        <f t="shared" si="39"/>
        <v>826</v>
      </c>
      <c r="W81" s="221">
        <f t="shared" si="39"/>
        <v>830</v>
      </c>
      <c r="X81" s="221">
        <f t="shared" si="39"/>
        <v>2171</v>
      </c>
      <c r="Y81" s="221">
        <f t="shared" si="39"/>
        <v>54</v>
      </c>
      <c r="Z81" s="221">
        <f t="shared" si="39"/>
        <v>132</v>
      </c>
      <c r="AA81" s="221">
        <f t="shared" si="39"/>
        <v>263</v>
      </c>
      <c r="AB81" s="221">
        <f t="shared" si="39"/>
        <v>586</v>
      </c>
      <c r="AC81" s="221">
        <f t="shared" si="39"/>
        <v>1035</v>
      </c>
      <c r="AD81" s="221">
        <f t="shared" si="39"/>
        <v>73</v>
      </c>
      <c r="AE81" s="221">
        <f t="shared" si="39"/>
        <v>0</v>
      </c>
      <c r="AF81" s="221">
        <f t="shared" si="39"/>
        <v>0</v>
      </c>
      <c r="AG81" s="221">
        <f t="shared" si="39"/>
        <v>73</v>
      </c>
      <c r="AH81" s="221">
        <f t="shared" si="39"/>
        <v>34</v>
      </c>
      <c r="AI81" s="221">
        <f t="shared" si="39"/>
        <v>2</v>
      </c>
      <c r="AJ81" s="221">
        <f t="shared" si="39"/>
        <v>2</v>
      </c>
      <c r="AK81" s="221">
        <f t="shared" si="39"/>
        <v>38</v>
      </c>
      <c r="AL81" s="221">
        <f t="shared" si="39"/>
        <v>14</v>
      </c>
      <c r="AM81" s="221">
        <f t="shared" si="39"/>
        <v>0</v>
      </c>
      <c r="AN81" s="221">
        <f t="shared" si="39"/>
        <v>0</v>
      </c>
      <c r="AO81" s="221">
        <f t="shared" si="39"/>
        <v>14</v>
      </c>
      <c r="AP81" s="221">
        <f t="shared" si="39"/>
        <v>1391</v>
      </c>
      <c r="AQ81" s="221">
        <f t="shared" si="39"/>
        <v>2699</v>
      </c>
      <c r="AR81" s="221">
        <f>SUM(AR57:AR80,AR17:AR54,AR6:AR14)</f>
        <v>1356</v>
      </c>
      <c r="AS81" s="221">
        <f>SUM(AS57:AS80,AS17:AS54,AS6:AS14)</f>
        <v>2335</v>
      </c>
      <c r="AT81" s="221">
        <f>SUM(AT57:AT80,AT17:AT54,AT6:AT14)</f>
        <v>2879</v>
      </c>
      <c r="AU81" s="221">
        <f>SUM(AU57:AU80,AU17:AU54,AU6:AU14)</f>
        <v>9269</v>
      </c>
      <c r="AV81" s="221">
        <f>SUM(AV57:AV80,AV17:AV54,AV6:AV14)</f>
        <v>3691</v>
      </c>
      <c r="AW81" s="206">
        <f t="shared" si="16"/>
        <v>1.9904129793510323</v>
      </c>
      <c r="AX81" s="206">
        <f t="shared" si="17"/>
        <v>1.1558886509635975</v>
      </c>
      <c r="AY81" s="308">
        <f t="shared" si="24"/>
        <v>0.7312381468436738</v>
      </c>
    </row>
    <row r="82" spans="8:39" ht="18" customHeight="1">
      <c r="H82" s="222"/>
      <c r="L82" s="370"/>
      <c r="P82" s="372"/>
      <c r="U82" s="222"/>
      <c r="V82" s="87" t="s">
        <v>261</v>
      </c>
      <c r="Z82" s="370"/>
      <c r="AA82" s="378"/>
      <c r="AE82" s="222"/>
      <c r="AF82" s="222"/>
      <c r="AI82" s="222"/>
      <c r="AM82" s="222"/>
    </row>
    <row r="83" spans="10:51" ht="18" customHeight="1">
      <c r="J83" s="213"/>
      <c r="N83" s="369"/>
      <c r="S83" s="213"/>
      <c r="X83" s="212"/>
      <c r="AC83" s="375"/>
      <c r="AG83" s="213"/>
      <c r="AK83" s="213"/>
      <c r="AO83" s="213"/>
      <c r="AP83" s="213"/>
      <c r="AY83" s="315"/>
    </row>
    <row r="84" ht="16.5" customHeight="1">
      <c r="B84" s="87" t="s">
        <v>219</v>
      </c>
    </row>
    <row r="85" ht="16.5" customHeight="1">
      <c r="B85" s="87" t="s">
        <v>220</v>
      </c>
    </row>
    <row r="86" spans="2:3" ht="16.5" customHeight="1">
      <c r="B86" s="87" t="s">
        <v>192</v>
      </c>
      <c r="C86" s="224"/>
    </row>
    <row r="87" ht="15">
      <c r="B87" s="87" t="s">
        <v>221</v>
      </c>
    </row>
    <row r="88" ht="15">
      <c r="B88" s="87" t="s">
        <v>254</v>
      </c>
    </row>
  </sheetData>
  <mergeCells count="12">
    <mergeCell ref="Y2:AC2"/>
    <mergeCell ref="AH2:AK2"/>
    <mergeCell ref="A1:AY1"/>
    <mergeCell ref="A2:A5"/>
    <mergeCell ref="B2:B5"/>
    <mergeCell ref="C2:F2"/>
    <mergeCell ref="G2:J2"/>
    <mergeCell ref="K2:N2"/>
    <mergeCell ref="O2:S2"/>
    <mergeCell ref="AL2:AO2"/>
    <mergeCell ref="T2:X2"/>
    <mergeCell ref="AD2:AG2"/>
  </mergeCells>
  <printOptions/>
  <pageMargins left="0" right="0" top="0.5905511811023623" bottom="0.5905511811023623" header="0.4330708661417323" footer="0.5118110236220472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C85" sqref="C85:F85"/>
    </sheetView>
  </sheetViews>
  <sheetFormatPr defaultColWidth="9.140625" defaultRowHeight="21.75"/>
  <cols>
    <col min="1" max="1" width="5.7109375" style="247" customWidth="1"/>
    <col min="2" max="2" width="45.421875" style="248" customWidth="1"/>
    <col min="3" max="6" width="6.00390625" style="241" customWidth="1"/>
    <col min="7" max="8" width="7.7109375" style="241" customWidth="1"/>
    <col min="9" max="9" width="7.8515625" style="254" hidden="1" customWidth="1"/>
    <col min="10" max="10" width="7.7109375" style="241" customWidth="1"/>
    <col min="11" max="11" width="9.00390625" style="241" hidden="1" customWidth="1"/>
    <col min="12" max="12" width="9.421875" style="241" customWidth="1"/>
    <col min="13" max="16384" width="9.140625" style="241" customWidth="1"/>
  </cols>
  <sheetData>
    <row r="1" spans="1:12" ht="21.75">
      <c r="A1" s="428" t="s">
        <v>272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21.75">
      <c r="A2" s="249" t="s">
        <v>21</v>
      </c>
      <c r="B2" s="249" t="s">
        <v>0</v>
      </c>
      <c r="C2" s="283" t="s">
        <v>24</v>
      </c>
      <c r="D2" s="283" t="s">
        <v>25</v>
      </c>
      <c r="E2" s="283" t="s">
        <v>26</v>
      </c>
      <c r="F2" s="283" t="s">
        <v>215</v>
      </c>
      <c r="G2" s="424" t="s">
        <v>258</v>
      </c>
      <c r="H2" s="425"/>
      <c r="I2" s="425"/>
      <c r="J2" s="425"/>
      <c r="K2" s="426"/>
      <c r="L2" s="427"/>
    </row>
    <row r="3" spans="1:12" ht="21.75">
      <c r="A3" s="250"/>
      <c r="B3" s="251"/>
      <c r="C3" s="282"/>
      <c r="D3" s="282"/>
      <c r="E3" s="282"/>
      <c r="F3" s="282"/>
      <c r="G3" s="267" t="s">
        <v>227</v>
      </c>
      <c r="H3" s="267" t="s">
        <v>228</v>
      </c>
      <c r="I3" s="261" t="s">
        <v>222</v>
      </c>
      <c r="J3" s="268" t="s">
        <v>224</v>
      </c>
      <c r="K3" s="262"/>
      <c r="L3" s="281" t="s">
        <v>236</v>
      </c>
    </row>
    <row r="4" spans="1:12" ht="21.75">
      <c r="A4" s="245" t="s">
        <v>22</v>
      </c>
      <c r="B4" s="246" t="s">
        <v>16</v>
      </c>
      <c r="C4" s="257">
        <v>4</v>
      </c>
      <c r="D4" s="257">
        <v>134</v>
      </c>
      <c r="E4" s="293">
        <v>406</v>
      </c>
      <c r="F4" s="248">
        <v>503</v>
      </c>
      <c r="G4" s="258">
        <f>D4/2699</f>
        <v>0.04964801778436458</v>
      </c>
      <c r="H4" s="258">
        <f>E4/2699</f>
        <v>0.15042608373471655</v>
      </c>
      <c r="I4" s="259">
        <f>D4+E4</f>
        <v>540</v>
      </c>
      <c r="J4" s="260">
        <f>I4/2699</f>
        <v>0.20007410151908114</v>
      </c>
      <c r="K4" s="257">
        <f>SUM(D4:F4)</f>
        <v>1043</v>
      </c>
      <c r="L4" s="260">
        <f>K4/2699</f>
        <v>0.3864394220081512</v>
      </c>
    </row>
    <row r="5" spans="1:12" ht="21.75">
      <c r="A5" s="242" t="s">
        <v>32</v>
      </c>
      <c r="B5" s="233" t="s">
        <v>1</v>
      </c>
      <c r="C5" s="253">
        <v>141</v>
      </c>
      <c r="D5" s="253">
        <v>29</v>
      </c>
      <c r="E5" s="253">
        <v>98</v>
      </c>
      <c r="F5" s="253">
        <v>174</v>
      </c>
      <c r="G5" s="258">
        <f aca="true" t="shared" si="0" ref="G5:G66">D5/C5</f>
        <v>0.20567375886524822</v>
      </c>
      <c r="H5" s="258">
        <f aca="true" t="shared" si="1" ref="H5:H66">E5/C5</f>
        <v>0.6950354609929078</v>
      </c>
      <c r="I5" s="255">
        <f aca="true" t="shared" si="2" ref="I5:I66">D5+E5</f>
        <v>127</v>
      </c>
      <c r="J5" s="260">
        <f aca="true" t="shared" si="3" ref="J5:J66">I5/C5</f>
        <v>0.900709219858156</v>
      </c>
      <c r="K5" s="253">
        <f aca="true" t="shared" si="4" ref="K5:K66">SUM(D5:F5)</f>
        <v>301</v>
      </c>
      <c r="L5" s="260">
        <f aca="true" t="shared" si="5" ref="L5:L66">K5/C5</f>
        <v>2.1347517730496453</v>
      </c>
    </row>
    <row r="6" spans="1:12" ht="21.75">
      <c r="A6" s="242" t="s">
        <v>33</v>
      </c>
      <c r="B6" s="233" t="s">
        <v>2</v>
      </c>
      <c r="C6" s="253">
        <v>63</v>
      </c>
      <c r="D6" s="253">
        <v>4</v>
      </c>
      <c r="E6" s="253">
        <v>53</v>
      </c>
      <c r="F6" s="253">
        <v>29</v>
      </c>
      <c r="G6" s="258">
        <f t="shared" si="0"/>
        <v>0.06349206349206349</v>
      </c>
      <c r="H6" s="258">
        <f t="shared" si="1"/>
        <v>0.8412698412698413</v>
      </c>
      <c r="I6" s="255">
        <f t="shared" si="2"/>
        <v>57</v>
      </c>
      <c r="J6" s="260">
        <f t="shared" si="3"/>
        <v>0.9047619047619048</v>
      </c>
      <c r="K6" s="253">
        <f t="shared" si="4"/>
        <v>86</v>
      </c>
      <c r="L6" s="260">
        <f t="shared" si="5"/>
        <v>1.3650793650793651</v>
      </c>
    </row>
    <row r="7" spans="1:12" ht="21.75">
      <c r="A7" s="242" t="s">
        <v>34</v>
      </c>
      <c r="B7" s="233" t="s">
        <v>3</v>
      </c>
      <c r="C7" s="253">
        <v>66</v>
      </c>
      <c r="D7" s="253">
        <v>29</v>
      </c>
      <c r="E7" s="253">
        <v>41</v>
      </c>
      <c r="F7" s="253">
        <v>62</v>
      </c>
      <c r="G7" s="258">
        <f t="shared" si="0"/>
        <v>0.4393939393939394</v>
      </c>
      <c r="H7" s="258">
        <f t="shared" si="1"/>
        <v>0.6212121212121212</v>
      </c>
      <c r="I7" s="255">
        <f t="shared" si="2"/>
        <v>70</v>
      </c>
      <c r="J7" s="260">
        <f t="shared" si="3"/>
        <v>1.0606060606060606</v>
      </c>
      <c r="K7" s="253">
        <f t="shared" si="4"/>
        <v>132</v>
      </c>
      <c r="L7" s="260">
        <f t="shared" si="5"/>
        <v>2</v>
      </c>
    </row>
    <row r="8" spans="1:12" ht="21.75">
      <c r="A8" s="242" t="s">
        <v>35</v>
      </c>
      <c r="B8" s="233" t="s">
        <v>4</v>
      </c>
      <c r="C8" s="253">
        <v>159</v>
      </c>
      <c r="D8" s="253">
        <v>9</v>
      </c>
      <c r="E8" s="253">
        <v>40</v>
      </c>
      <c r="F8" s="253">
        <v>27</v>
      </c>
      <c r="G8" s="258">
        <f t="shared" si="0"/>
        <v>0.05660377358490566</v>
      </c>
      <c r="H8" s="258">
        <f t="shared" si="1"/>
        <v>0.25157232704402516</v>
      </c>
      <c r="I8" s="255">
        <f t="shared" si="2"/>
        <v>49</v>
      </c>
      <c r="J8" s="260">
        <f t="shared" si="3"/>
        <v>0.3081761006289308</v>
      </c>
      <c r="K8" s="253">
        <f t="shared" si="4"/>
        <v>76</v>
      </c>
      <c r="L8" s="260">
        <f t="shared" si="5"/>
        <v>0.4779874213836478</v>
      </c>
    </row>
    <row r="9" spans="1:12" ht="21.75">
      <c r="A9" s="242" t="s">
        <v>45</v>
      </c>
      <c r="B9" s="233" t="s">
        <v>5</v>
      </c>
      <c r="C9" s="253">
        <v>73</v>
      </c>
      <c r="D9" s="253">
        <v>9</v>
      </c>
      <c r="E9" s="253">
        <v>36</v>
      </c>
      <c r="F9" s="253">
        <v>44</v>
      </c>
      <c r="G9" s="258">
        <f t="shared" si="0"/>
        <v>0.1232876712328767</v>
      </c>
      <c r="H9" s="258">
        <f t="shared" si="1"/>
        <v>0.4931506849315068</v>
      </c>
      <c r="I9" s="255">
        <f t="shared" si="2"/>
        <v>45</v>
      </c>
      <c r="J9" s="260">
        <f t="shared" si="3"/>
        <v>0.6164383561643836</v>
      </c>
      <c r="K9" s="253">
        <f t="shared" si="4"/>
        <v>89</v>
      </c>
      <c r="L9" s="260">
        <f t="shared" si="5"/>
        <v>1.2191780821917808</v>
      </c>
    </row>
    <row r="10" spans="1:12" ht="21.75">
      <c r="A10" s="242" t="s">
        <v>46</v>
      </c>
      <c r="B10" s="233" t="s">
        <v>6</v>
      </c>
      <c r="C10" s="253">
        <v>286</v>
      </c>
      <c r="D10" s="253">
        <v>26</v>
      </c>
      <c r="E10" s="253">
        <v>72</v>
      </c>
      <c r="F10" s="253">
        <v>89</v>
      </c>
      <c r="G10" s="258">
        <f t="shared" si="0"/>
        <v>0.09090909090909091</v>
      </c>
      <c r="H10" s="258">
        <f t="shared" si="1"/>
        <v>0.2517482517482518</v>
      </c>
      <c r="I10" s="255">
        <f t="shared" si="2"/>
        <v>98</v>
      </c>
      <c r="J10" s="260">
        <f t="shared" si="3"/>
        <v>0.34265734265734266</v>
      </c>
      <c r="K10" s="253">
        <f t="shared" si="4"/>
        <v>187</v>
      </c>
      <c r="L10" s="260">
        <f t="shared" si="5"/>
        <v>0.6538461538461539</v>
      </c>
    </row>
    <row r="11" spans="1:12" ht="21.75">
      <c r="A11" s="242" t="s">
        <v>47</v>
      </c>
      <c r="B11" s="233" t="s">
        <v>7</v>
      </c>
      <c r="C11" s="253">
        <v>268</v>
      </c>
      <c r="D11" s="253">
        <v>59</v>
      </c>
      <c r="E11" s="253">
        <v>206</v>
      </c>
      <c r="F11" s="253">
        <v>62</v>
      </c>
      <c r="G11" s="258">
        <f t="shared" si="0"/>
        <v>0.22014925373134328</v>
      </c>
      <c r="H11" s="258">
        <f t="shared" si="1"/>
        <v>0.7686567164179104</v>
      </c>
      <c r="I11" s="255">
        <f t="shared" si="2"/>
        <v>265</v>
      </c>
      <c r="J11" s="260">
        <f t="shared" si="3"/>
        <v>0.9888059701492538</v>
      </c>
      <c r="K11" s="253">
        <f t="shared" si="4"/>
        <v>327</v>
      </c>
      <c r="L11" s="260">
        <f t="shared" si="5"/>
        <v>1.2201492537313432</v>
      </c>
    </row>
    <row r="12" spans="1:12" ht="21.75">
      <c r="A12" s="242" t="s">
        <v>49</v>
      </c>
      <c r="B12" s="233" t="s">
        <v>9</v>
      </c>
      <c r="C12" s="253">
        <v>590</v>
      </c>
      <c r="D12" s="253">
        <v>37</v>
      </c>
      <c r="E12" s="253">
        <v>133</v>
      </c>
      <c r="F12" s="253">
        <v>118</v>
      </c>
      <c r="G12" s="258">
        <f t="shared" si="0"/>
        <v>0.06271186440677966</v>
      </c>
      <c r="H12" s="258">
        <f t="shared" si="1"/>
        <v>0.22542372881355932</v>
      </c>
      <c r="I12" s="255">
        <f t="shared" si="2"/>
        <v>170</v>
      </c>
      <c r="J12" s="260">
        <f t="shared" si="3"/>
        <v>0.288135593220339</v>
      </c>
      <c r="K12" s="253">
        <f t="shared" si="4"/>
        <v>288</v>
      </c>
      <c r="L12" s="260">
        <f t="shared" si="5"/>
        <v>0.488135593220339</v>
      </c>
    </row>
    <row r="13" spans="1:12" ht="21.75">
      <c r="A13" s="242"/>
      <c r="B13" s="233" t="s">
        <v>188</v>
      </c>
      <c r="C13" s="253">
        <v>98</v>
      </c>
      <c r="D13" s="253">
        <v>9</v>
      </c>
      <c r="E13" s="253">
        <v>45</v>
      </c>
      <c r="F13" s="253">
        <v>75</v>
      </c>
      <c r="G13" s="258">
        <f t="shared" si="0"/>
        <v>0.09183673469387756</v>
      </c>
      <c r="H13" s="258">
        <f t="shared" si="1"/>
        <v>0.45918367346938777</v>
      </c>
      <c r="I13" s="255">
        <f t="shared" si="2"/>
        <v>54</v>
      </c>
      <c r="J13" s="260">
        <f t="shared" si="3"/>
        <v>0.5510204081632653</v>
      </c>
      <c r="K13" s="253">
        <f t="shared" si="4"/>
        <v>129</v>
      </c>
      <c r="L13" s="260">
        <f t="shared" si="5"/>
        <v>1.316326530612245</v>
      </c>
    </row>
    <row r="14" spans="1:12" ht="21.75">
      <c r="A14" s="242"/>
      <c r="B14" s="233" t="s">
        <v>189</v>
      </c>
      <c r="C14" s="253">
        <v>492</v>
      </c>
      <c r="D14" s="253">
        <v>28</v>
      </c>
      <c r="E14" s="253">
        <v>88</v>
      </c>
      <c r="F14" s="253">
        <v>43</v>
      </c>
      <c r="G14" s="258">
        <f t="shared" si="0"/>
        <v>0.056910569105691054</v>
      </c>
      <c r="H14" s="258">
        <f t="shared" si="1"/>
        <v>0.17886178861788618</v>
      </c>
      <c r="I14" s="255">
        <f t="shared" si="2"/>
        <v>116</v>
      </c>
      <c r="J14" s="260">
        <f t="shared" si="3"/>
        <v>0.23577235772357724</v>
      </c>
      <c r="K14" s="253">
        <f t="shared" si="4"/>
        <v>159</v>
      </c>
      <c r="L14" s="260">
        <f t="shared" si="5"/>
        <v>0.3231707317073171</v>
      </c>
    </row>
    <row r="15" spans="1:12" ht="21.75">
      <c r="A15" s="242" t="s">
        <v>50</v>
      </c>
      <c r="B15" s="233" t="s">
        <v>10</v>
      </c>
      <c r="C15" s="253">
        <v>88</v>
      </c>
      <c r="D15" s="253">
        <v>11</v>
      </c>
      <c r="E15" s="253">
        <v>53</v>
      </c>
      <c r="F15" s="253">
        <v>23</v>
      </c>
      <c r="G15" s="258">
        <f t="shared" si="0"/>
        <v>0.125</v>
      </c>
      <c r="H15" s="258">
        <f t="shared" si="1"/>
        <v>0.6022727272727273</v>
      </c>
      <c r="I15" s="255">
        <f t="shared" si="2"/>
        <v>64</v>
      </c>
      <c r="J15" s="260">
        <f t="shared" si="3"/>
        <v>0.7272727272727273</v>
      </c>
      <c r="K15" s="253">
        <f t="shared" si="4"/>
        <v>87</v>
      </c>
      <c r="L15" s="260">
        <f t="shared" si="5"/>
        <v>0.9886363636363636</v>
      </c>
    </row>
    <row r="16" spans="1:12" ht="21.75">
      <c r="A16" s="242" t="s">
        <v>51</v>
      </c>
      <c r="B16" s="233" t="s">
        <v>11</v>
      </c>
      <c r="C16" s="253">
        <v>73</v>
      </c>
      <c r="D16" s="253">
        <v>10</v>
      </c>
      <c r="E16" s="253">
        <v>33</v>
      </c>
      <c r="F16" s="253">
        <v>13</v>
      </c>
      <c r="G16" s="258">
        <f t="shared" si="0"/>
        <v>0.136986301369863</v>
      </c>
      <c r="H16" s="258">
        <f t="shared" si="1"/>
        <v>0.4520547945205479</v>
      </c>
      <c r="I16" s="255">
        <f t="shared" si="2"/>
        <v>43</v>
      </c>
      <c r="J16" s="260">
        <f t="shared" si="3"/>
        <v>0.589041095890411</v>
      </c>
      <c r="K16" s="253">
        <f t="shared" si="4"/>
        <v>56</v>
      </c>
      <c r="L16" s="260">
        <f t="shared" si="5"/>
        <v>0.7671232876712328</v>
      </c>
    </row>
    <row r="17" spans="1:12" ht="21.75">
      <c r="A17" s="242" t="s">
        <v>52</v>
      </c>
      <c r="B17" s="233" t="s">
        <v>12</v>
      </c>
      <c r="C17" s="253">
        <v>123</v>
      </c>
      <c r="D17" s="253">
        <v>99</v>
      </c>
      <c r="E17" s="253">
        <v>76</v>
      </c>
      <c r="F17" s="253">
        <v>81</v>
      </c>
      <c r="G17" s="258">
        <f t="shared" si="0"/>
        <v>0.8048780487804879</v>
      </c>
      <c r="H17" s="258">
        <f t="shared" si="1"/>
        <v>0.6178861788617886</v>
      </c>
      <c r="I17" s="255">
        <f t="shared" si="2"/>
        <v>175</v>
      </c>
      <c r="J17" s="260">
        <f t="shared" si="3"/>
        <v>1.4227642276422765</v>
      </c>
      <c r="K17" s="253">
        <f t="shared" si="4"/>
        <v>256</v>
      </c>
      <c r="L17" s="260">
        <f t="shared" si="5"/>
        <v>2.0813008130081303</v>
      </c>
    </row>
    <row r="18" spans="1:12" ht="21.75">
      <c r="A18" s="242" t="s">
        <v>53</v>
      </c>
      <c r="B18" s="233" t="s">
        <v>13</v>
      </c>
      <c r="C18" s="253">
        <v>89</v>
      </c>
      <c r="D18" s="253">
        <v>25</v>
      </c>
      <c r="E18" s="253">
        <v>45</v>
      </c>
      <c r="F18" s="253">
        <v>29</v>
      </c>
      <c r="G18" s="258">
        <f t="shared" si="0"/>
        <v>0.2808988764044944</v>
      </c>
      <c r="H18" s="258">
        <f t="shared" si="1"/>
        <v>0.5056179775280899</v>
      </c>
      <c r="I18" s="255">
        <f t="shared" si="2"/>
        <v>70</v>
      </c>
      <c r="J18" s="260">
        <f t="shared" si="3"/>
        <v>0.7865168539325843</v>
      </c>
      <c r="K18" s="253">
        <f t="shared" si="4"/>
        <v>99</v>
      </c>
      <c r="L18" s="260">
        <f t="shared" si="5"/>
        <v>1.1123595505617978</v>
      </c>
    </row>
    <row r="19" spans="1:12" ht="21.75">
      <c r="A19" s="242" t="s">
        <v>54</v>
      </c>
      <c r="B19" s="233" t="s">
        <v>14</v>
      </c>
      <c r="C19" s="253">
        <v>5</v>
      </c>
      <c r="D19" s="253">
        <v>23</v>
      </c>
      <c r="E19" s="253">
        <v>40</v>
      </c>
      <c r="F19" s="253">
        <v>6</v>
      </c>
      <c r="G19" s="258">
        <f t="shared" si="0"/>
        <v>4.6</v>
      </c>
      <c r="H19" s="258">
        <f t="shared" si="1"/>
        <v>8</v>
      </c>
      <c r="I19" s="255">
        <f t="shared" si="2"/>
        <v>63</v>
      </c>
      <c r="J19" s="260">
        <f t="shared" si="3"/>
        <v>12.6</v>
      </c>
      <c r="K19" s="253">
        <f t="shared" si="4"/>
        <v>69</v>
      </c>
      <c r="L19" s="260">
        <f t="shared" si="5"/>
        <v>13.8</v>
      </c>
    </row>
    <row r="20" spans="1:12" ht="21.75">
      <c r="A20" s="242" t="s">
        <v>55</v>
      </c>
      <c r="B20" s="274" t="s">
        <v>36</v>
      </c>
      <c r="C20" s="253">
        <v>0</v>
      </c>
      <c r="D20" s="253">
        <v>39</v>
      </c>
      <c r="E20" s="253">
        <v>27</v>
      </c>
      <c r="F20" s="253">
        <v>6</v>
      </c>
      <c r="G20" s="258" t="e">
        <f t="shared" si="0"/>
        <v>#DIV/0!</v>
      </c>
      <c r="H20" s="258" t="e">
        <f t="shared" si="1"/>
        <v>#DIV/0!</v>
      </c>
      <c r="I20" s="255">
        <f t="shared" si="2"/>
        <v>66</v>
      </c>
      <c r="J20" s="260" t="e">
        <f t="shared" si="3"/>
        <v>#DIV/0!</v>
      </c>
      <c r="K20" s="255">
        <f t="shared" si="4"/>
        <v>72</v>
      </c>
      <c r="L20" s="260" t="e">
        <f t="shared" si="5"/>
        <v>#DIV/0!</v>
      </c>
    </row>
    <row r="21" spans="1:12" ht="21.75">
      <c r="A21" s="242" t="s">
        <v>56</v>
      </c>
      <c r="B21" s="233" t="s">
        <v>15</v>
      </c>
      <c r="C21" s="253">
        <v>0</v>
      </c>
      <c r="D21" s="253">
        <v>66</v>
      </c>
      <c r="E21" s="253">
        <v>48</v>
      </c>
      <c r="F21" s="253">
        <v>87</v>
      </c>
      <c r="G21" s="258" t="e">
        <f t="shared" si="0"/>
        <v>#DIV/0!</v>
      </c>
      <c r="H21" s="258" t="e">
        <f t="shared" si="1"/>
        <v>#DIV/0!</v>
      </c>
      <c r="I21" s="255">
        <f t="shared" si="2"/>
        <v>114</v>
      </c>
      <c r="J21" s="260" t="e">
        <f t="shared" si="3"/>
        <v>#DIV/0!</v>
      </c>
      <c r="K21" s="255">
        <f t="shared" si="4"/>
        <v>201</v>
      </c>
      <c r="L21" s="260" t="e">
        <f t="shared" si="5"/>
        <v>#DIV/0!</v>
      </c>
    </row>
    <row r="22" spans="1:12" ht="21.75">
      <c r="A22" s="242" t="s">
        <v>57</v>
      </c>
      <c r="B22" s="233" t="s">
        <v>37</v>
      </c>
      <c r="C22" s="253">
        <v>0</v>
      </c>
      <c r="D22" s="253">
        <v>47</v>
      </c>
      <c r="E22" s="253">
        <v>69</v>
      </c>
      <c r="F22" s="253">
        <v>28</v>
      </c>
      <c r="G22" s="258" t="e">
        <f t="shared" si="0"/>
        <v>#DIV/0!</v>
      </c>
      <c r="H22" s="258" t="e">
        <f t="shared" si="1"/>
        <v>#DIV/0!</v>
      </c>
      <c r="I22" s="255">
        <f t="shared" si="2"/>
        <v>116</v>
      </c>
      <c r="J22" s="260" t="e">
        <f t="shared" si="3"/>
        <v>#DIV/0!</v>
      </c>
      <c r="K22" s="255">
        <f t="shared" si="4"/>
        <v>144</v>
      </c>
      <c r="L22" s="260" t="e">
        <f t="shared" si="5"/>
        <v>#DIV/0!</v>
      </c>
    </row>
    <row r="23" spans="1:12" ht="21.75">
      <c r="A23" s="242" t="s">
        <v>58</v>
      </c>
      <c r="B23" s="233" t="s">
        <v>38</v>
      </c>
      <c r="C23" s="253">
        <v>0</v>
      </c>
      <c r="D23" s="253">
        <v>30</v>
      </c>
      <c r="E23" s="253">
        <v>22</v>
      </c>
      <c r="F23" s="253">
        <v>5</v>
      </c>
      <c r="G23" s="258" t="e">
        <f t="shared" si="0"/>
        <v>#DIV/0!</v>
      </c>
      <c r="H23" s="258" t="e">
        <f t="shared" si="1"/>
        <v>#DIV/0!</v>
      </c>
      <c r="I23" s="255">
        <f t="shared" si="2"/>
        <v>52</v>
      </c>
      <c r="J23" s="260" t="e">
        <f t="shared" si="3"/>
        <v>#DIV/0!</v>
      </c>
      <c r="K23" s="255">
        <f t="shared" si="4"/>
        <v>57</v>
      </c>
      <c r="L23" s="260" t="e">
        <f t="shared" si="5"/>
        <v>#DIV/0!</v>
      </c>
    </row>
    <row r="24" spans="1:12" ht="21.75">
      <c r="A24" s="242" t="s">
        <v>59</v>
      </c>
      <c r="B24" s="233" t="s">
        <v>17</v>
      </c>
      <c r="C24" s="253">
        <v>0</v>
      </c>
      <c r="D24" s="253">
        <v>37</v>
      </c>
      <c r="E24" s="253">
        <v>31</v>
      </c>
      <c r="F24" s="253">
        <v>6</v>
      </c>
      <c r="G24" s="258" t="e">
        <f t="shared" si="0"/>
        <v>#DIV/0!</v>
      </c>
      <c r="H24" s="258" t="e">
        <f t="shared" si="1"/>
        <v>#DIV/0!</v>
      </c>
      <c r="I24" s="255">
        <f t="shared" si="2"/>
        <v>68</v>
      </c>
      <c r="J24" s="260" t="e">
        <f t="shared" si="3"/>
        <v>#DIV/0!</v>
      </c>
      <c r="K24" s="255">
        <f t="shared" si="4"/>
        <v>74</v>
      </c>
      <c r="L24" s="260" t="e">
        <f t="shared" si="5"/>
        <v>#DIV/0!</v>
      </c>
    </row>
    <row r="25" spans="1:12" ht="21.75">
      <c r="A25" s="242" t="s">
        <v>60</v>
      </c>
      <c r="B25" s="233" t="s">
        <v>39</v>
      </c>
      <c r="C25" s="253">
        <v>0</v>
      </c>
      <c r="D25" s="253">
        <v>1</v>
      </c>
      <c r="E25" s="253">
        <v>8</v>
      </c>
      <c r="F25" s="253">
        <v>3</v>
      </c>
      <c r="G25" s="258" t="e">
        <f t="shared" si="0"/>
        <v>#DIV/0!</v>
      </c>
      <c r="H25" s="258" t="e">
        <f t="shared" si="1"/>
        <v>#DIV/0!</v>
      </c>
      <c r="I25" s="255">
        <f t="shared" si="2"/>
        <v>9</v>
      </c>
      <c r="J25" s="260" t="e">
        <f t="shared" si="3"/>
        <v>#DIV/0!</v>
      </c>
      <c r="K25" s="255">
        <f t="shared" si="4"/>
        <v>12</v>
      </c>
      <c r="L25" s="260" t="e">
        <f t="shared" si="5"/>
        <v>#DIV/0!</v>
      </c>
    </row>
    <row r="26" spans="1:12" ht="21.75">
      <c r="A26" s="242" t="s">
        <v>61</v>
      </c>
      <c r="B26" s="233" t="s">
        <v>18</v>
      </c>
      <c r="C26" s="253">
        <v>12</v>
      </c>
      <c r="D26" s="253">
        <v>27</v>
      </c>
      <c r="E26" s="253">
        <v>35</v>
      </c>
      <c r="F26" s="253">
        <v>14</v>
      </c>
      <c r="G26" s="258">
        <f t="shared" si="0"/>
        <v>2.25</v>
      </c>
      <c r="H26" s="258">
        <f t="shared" si="1"/>
        <v>2.9166666666666665</v>
      </c>
      <c r="I26" s="255">
        <f t="shared" si="2"/>
        <v>62</v>
      </c>
      <c r="J26" s="260">
        <f t="shared" si="3"/>
        <v>5.166666666666667</v>
      </c>
      <c r="K26" s="253">
        <f t="shared" si="4"/>
        <v>76</v>
      </c>
      <c r="L26" s="260">
        <f t="shared" si="5"/>
        <v>6.333333333333333</v>
      </c>
    </row>
    <row r="27" spans="1:12" ht="21.75">
      <c r="A27" s="242" t="s">
        <v>62</v>
      </c>
      <c r="B27" s="233" t="s">
        <v>19</v>
      </c>
      <c r="C27" s="253">
        <v>0</v>
      </c>
      <c r="D27" s="253">
        <v>49</v>
      </c>
      <c r="E27" s="253">
        <v>61</v>
      </c>
      <c r="F27" s="253">
        <v>20</v>
      </c>
      <c r="G27" s="258" t="e">
        <f t="shared" si="0"/>
        <v>#DIV/0!</v>
      </c>
      <c r="H27" s="258" t="e">
        <f t="shared" si="1"/>
        <v>#DIV/0!</v>
      </c>
      <c r="I27" s="255">
        <f t="shared" si="2"/>
        <v>110</v>
      </c>
      <c r="J27" s="260" t="e">
        <f t="shared" si="3"/>
        <v>#DIV/0!</v>
      </c>
      <c r="K27" s="255">
        <f t="shared" si="4"/>
        <v>130</v>
      </c>
      <c r="L27" s="260" t="e">
        <f t="shared" si="5"/>
        <v>#DIV/0!</v>
      </c>
    </row>
    <row r="28" spans="1:12" ht="21.75">
      <c r="A28" s="242" t="s">
        <v>63</v>
      </c>
      <c r="B28" s="233" t="s">
        <v>148</v>
      </c>
      <c r="C28" s="253">
        <v>0</v>
      </c>
      <c r="D28" s="253">
        <v>25</v>
      </c>
      <c r="E28" s="253">
        <v>25</v>
      </c>
      <c r="F28" s="253">
        <v>77</v>
      </c>
      <c r="G28" s="258" t="e">
        <f t="shared" si="0"/>
        <v>#DIV/0!</v>
      </c>
      <c r="H28" s="258" t="e">
        <f t="shared" si="1"/>
        <v>#DIV/0!</v>
      </c>
      <c r="I28" s="255">
        <f t="shared" si="2"/>
        <v>50</v>
      </c>
      <c r="J28" s="260" t="e">
        <f t="shared" si="3"/>
        <v>#DIV/0!</v>
      </c>
      <c r="K28" s="255">
        <f t="shared" si="4"/>
        <v>127</v>
      </c>
      <c r="L28" s="260" t="e">
        <f t="shared" si="5"/>
        <v>#DIV/0!</v>
      </c>
    </row>
    <row r="29" spans="1:12" ht="21.75">
      <c r="A29" s="242" t="s">
        <v>64</v>
      </c>
      <c r="B29" s="275" t="s">
        <v>40</v>
      </c>
      <c r="C29" s="253">
        <v>0</v>
      </c>
      <c r="D29" s="253">
        <v>18</v>
      </c>
      <c r="E29" s="253">
        <v>10</v>
      </c>
      <c r="F29" s="253">
        <v>56</v>
      </c>
      <c r="G29" s="258" t="e">
        <f t="shared" si="0"/>
        <v>#DIV/0!</v>
      </c>
      <c r="H29" s="258" t="e">
        <f t="shared" si="1"/>
        <v>#DIV/0!</v>
      </c>
      <c r="I29" s="255">
        <f t="shared" si="2"/>
        <v>28</v>
      </c>
      <c r="J29" s="260" t="e">
        <f t="shared" si="3"/>
        <v>#DIV/0!</v>
      </c>
      <c r="K29" s="255">
        <f t="shared" si="4"/>
        <v>84</v>
      </c>
      <c r="L29" s="260" t="e">
        <f t="shared" si="5"/>
        <v>#DIV/0!</v>
      </c>
    </row>
    <row r="30" spans="1:12" ht="21.75">
      <c r="A30" s="242" t="s">
        <v>95</v>
      </c>
      <c r="B30" s="274" t="s">
        <v>41</v>
      </c>
      <c r="C30" s="253">
        <v>0</v>
      </c>
      <c r="D30" s="253">
        <v>29</v>
      </c>
      <c r="E30" s="253">
        <v>22</v>
      </c>
      <c r="F30" s="253">
        <v>276</v>
      </c>
      <c r="G30" s="258" t="e">
        <f t="shared" si="0"/>
        <v>#DIV/0!</v>
      </c>
      <c r="H30" s="258" t="e">
        <f t="shared" si="1"/>
        <v>#DIV/0!</v>
      </c>
      <c r="I30" s="255">
        <f t="shared" si="2"/>
        <v>51</v>
      </c>
      <c r="J30" s="260" t="e">
        <f t="shared" si="3"/>
        <v>#DIV/0!</v>
      </c>
      <c r="K30" s="255">
        <f t="shared" si="4"/>
        <v>327</v>
      </c>
      <c r="L30" s="260" t="e">
        <f t="shared" si="5"/>
        <v>#DIV/0!</v>
      </c>
    </row>
    <row r="31" spans="1:12" ht="21.75">
      <c r="A31" s="242" t="s">
        <v>65</v>
      </c>
      <c r="B31" s="233" t="s">
        <v>42</v>
      </c>
      <c r="C31" s="253">
        <v>38</v>
      </c>
      <c r="D31" s="253">
        <v>8</v>
      </c>
      <c r="E31" s="253">
        <v>16</v>
      </c>
      <c r="F31" s="253">
        <v>5</v>
      </c>
      <c r="G31" s="258">
        <f t="shared" si="0"/>
        <v>0.21052631578947367</v>
      </c>
      <c r="H31" s="258">
        <f t="shared" si="1"/>
        <v>0.42105263157894735</v>
      </c>
      <c r="I31" s="255">
        <f t="shared" si="2"/>
        <v>24</v>
      </c>
      <c r="J31" s="260">
        <f t="shared" si="3"/>
        <v>0.631578947368421</v>
      </c>
      <c r="K31" s="253">
        <f t="shared" si="4"/>
        <v>29</v>
      </c>
      <c r="L31" s="260">
        <f t="shared" si="5"/>
        <v>0.7631578947368421</v>
      </c>
    </row>
    <row r="32" spans="1:12" ht="21.75">
      <c r="A32" s="242" t="s">
        <v>173</v>
      </c>
      <c r="B32" s="233" t="s">
        <v>109</v>
      </c>
      <c r="C32" s="253">
        <v>0</v>
      </c>
      <c r="D32" s="253">
        <v>4</v>
      </c>
      <c r="E32" s="253">
        <v>3</v>
      </c>
      <c r="F32" s="253">
        <v>1</v>
      </c>
      <c r="G32" s="258" t="e">
        <f t="shared" si="0"/>
        <v>#DIV/0!</v>
      </c>
      <c r="H32" s="258" t="e">
        <f t="shared" si="1"/>
        <v>#DIV/0!</v>
      </c>
      <c r="I32" s="255">
        <f t="shared" si="2"/>
        <v>7</v>
      </c>
      <c r="J32" s="260" t="e">
        <f t="shared" si="3"/>
        <v>#DIV/0!</v>
      </c>
      <c r="K32" s="255">
        <f t="shared" si="4"/>
        <v>8</v>
      </c>
      <c r="L32" s="260" t="e">
        <f t="shared" si="5"/>
        <v>#DIV/0!</v>
      </c>
    </row>
    <row r="33" spans="1:12" ht="21.75">
      <c r="A33" s="242"/>
      <c r="B33" s="233" t="s">
        <v>104</v>
      </c>
      <c r="C33" s="253">
        <v>5</v>
      </c>
      <c r="D33" s="253">
        <v>7</v>
      </c>
      <c r="E33" s="253">
        <v>2</v>
      </c>
      <c r="F33" s="253">
        <v>5</v>
      </c>
      <c r="G33" s="258">
        <f t="shared" si="0"/>
        <v>1.4</v>
      </c>
      <c r="H33" s="258">
        <f t="shared" si="1"/>
        <v>0.4</v>
      </c>
      <c r="I33" s="255">
        <f t="shared" si="2"/>
        <v>9</v>
      </c>
      <c r="J33" s="260">
        <f t="shared" si="3"/>
        <v>1.8</v>
      </c>
      <c r="K33" s="253">
        <f t="shared" si="4"/>
        <v>14</v>
      </c>
      <c r="L33" s="260">
        <f t="shared" si="5"/>
        <v>2.8</v>
      </c>
    </row>
    <row r="34" spans="1:12" ht="21.75">
      <c r="A34" s="391"/>
      <c r="B34" s="392" t="s">
        <v>103</v>
      </c>
      <c r="C34" s="338">
        <v>8</v>
      </c>
      <c r="D34" s="338">
        <v>4</v>
      </c>
      <c r="E34" s="338">
        <v>5</v>
      </c>
      <c r="F34" s="338">
        <v>2</v>
      </c>
      <c r="G34" s="335">
        <f t="shared" si="0"/>
        <v>0.5</v>
      </c>
      <c r="H34" s="335">
        <f t="shared" si="1"/>
        <v>0.625</v>
      </c>
      <c r="I34" s="336">
        <f t="shared" si="2"/>
        <v>9</v>
      </c>
      <c r="J34" s="337">
        <f t="shared" si="3"/>
        <v>1.125</v>
      </c>
      <c r="K34" s="338">
        <f t="shared" si="4"/>
        <v>11</v>
      </c>
      <c r="L34" s="337">
        <f t="shared" si="5"/>
        <v>1.375</v>
      </c>
    </row>
    <row r="35" spans="1:12" ht="21.75">
      <c r="A35" s="243"/>
      <c r="B35" s="244" t="s">
        <v>108</v>
      </c>
      <c r="C35" s="256">
        <v>0</v>
      </c>
      <c r="D35" s="256">
        <v>1</v>
      </c>
      <c r="E35" s="256">
        <v>10</v>
      </c>
      <c r="F35" s="256">
        <v>0</v>
      </c>
      <c r="G35" s="393" t="e">
        <f>D35/C35</f>
        <v>#DIV/0!</v>
      </c>
      <c r="H35" s="393" t="e">
        <f>E35/C35</f>
        <v>#DIV/0!</v>
      </c>
      <c r="I35" s="394">
        <f>D35+E35</f>
        <v>11</v>
      </c>
      <c r="J35" s="395" t="e">
        <f>I35/C35</f>
        <v>#DIV/0!</v>
      </c>
      <c r="K35" s="394">
        <f>SUM(D35:F35)</f>
        <v>11</v>
      </c>
      <c r="L35" s="395" t="e">
        <f>K35/C35</f>
        <v>#DIV/0!</v>
      </c>
    </row>
    <row r="36" spans="1:12" ht="21.75">
      <c r="A36" s="386"/>
      <c r="B36" s="387"/>
      <c r="C36" s="388"/>
      <c r="D36" s="388"/>
      <c r="E36" s="93" t="s">
        <v>261</v>
      </c>
      <c r="F36" s="388"/>
      <c r="G36" s="389"/>
      <c r="H36" s="389"/>
      <c r="I36" s="390"/>
      <c r="J36" s="325"/>
      <c r="K36" s="388"/>
      <c r="L36" s="325"/>
    </row>
    <row r="37" spans="1:12" ht="21.75">
      <c r="A37" s="245"/>
      <c r="B37" s="246" t="s">
        <v>113</v>
      </c>
      <c r="C37" s="252">
        <v>0</v>
      </c>
      <c r="D37" s="252">
        <v>0</v>
      </c>
      <c r="E37" s="252">
        <v>0</v>
      </c>
      <c r="F37" s="252">
        <v>0</v>
      </c>
      <c r="G37" s="276" t="e">
        <f t="shared" si="0"/>
        <v>#DIV/0!</v>
      </c>
      <c r="H37" s="276" t="e">
        <f t="shared" si="1"/>
        <v>#DIV/0!</v>
      </c>
      <c r="I37" s="277">
        <f t="shared" si="2"/>
        <v>0</v>
      </c>
      <c r="J37" s="278" t="e">
        <f t="shared" si="3"/>
        <v>#DIV/0!</v>
      </c>
      <c r="K37" s="252">
        <f t="shared" si="4"/>
        <v>0</v>
      </c>
      <c r="L37" s="278" t="e">
        <f t="shared" si="5"/>
        <v>#DIV/0!</v>
      </c>
    </row>
    <row r="38" spans="1:12" ht="21.75">
      <c r="A38" s="294"/>
      <c r="B38" s="295" t="s">
        <v>118</v>
      </c>
      <c r="C38" s="257">
        <v>0</v>
      </c>
      <c r="D38" s="257">
        <v>1</v>
      </c>
      <c r="E38" s="257">
        <v>4</v>
      </c>
      <c r="F38" s="257">
        <v>1</v>
      </c>
      <c r="G38" s="258" t="e">
        <f t="shared" si="0"/>
        <v>#DIV/0!</v>
      </c>
      <c r="H38" s="258" t="e">
        <f t="shared" si="1"/>
        <v>#DIV/0!</v>
      </c>
      <c r="I38" s="259">
        <f t="shared" si="2"/>
        <v>5</v>
      </c>
      <c r="J38" s="260" t="e">
        <f t="shared" si="3"/>
        <v>#DIV/0!</v>
      </c>
      <c r="K38" s="259">
        <f t="shared" si="4"/>
        <v>6</v>
      </c>
      <c r="L38" s="260" t="e">
        <f t="shared" si="5"/>
        <v>#DIV/0!</v>
      </c>
    </row>
    <row r="39" spans="1:12" ht="21.75">
      <c r="A39" s="242"/>
      <c r="B39" s="233" t="s">
        <v>129</v>
      </c>
      <c r="C39" s="253">
        <v>0</v>
      </c>
      <c r="D39" s="253">
        <v>6</v>
      </c>
      <c r="E39" s="253">
        <v>2</v>
      </c>
      <c r="F39" s="253">
        <v>0</v>
      </c>
      <c r="G39" s="258" t="e">
        <f t="shared" si="0"/>
        <v>#DIV/0!</v>
      </c>
      <c r="H39" s="258" t="e">
        <f t="shared" si="1"/>
        <v>#DIV/0!</v>
      </c>
      <c r="I39" s="255">
        <f t="shared" si="2"/>
        <v>8</v>
      </c>
      <c r="J39" s="260" t="e">
        <f t="shared" si="3"/>
        <v>#DIV/0!</v>
      </c>
      <c r="K39" s="255">
        <f t="shared" si="4"/>
        <v>8</v>
      </c>
      <c r="L39" s="260" t="e">
        <f t="shared" si="5"/>
        <v>#DIV/0!</v>
      </c>
    </row>
    <row r="40" spans="1:12" ht="21.75">
      <c r="A40" s="242"/>
      <c r="B40" s="233" t="s">
        <v>122</v>
      </c>
      <c r="C40" s="253">
        <v>0</v>
      </c>
      <c r="D40" s="253">
        <v>13</v>
      </c>
      <c r="E40" s="253">
        <v>3</v>
      </c>
      <c r="F40" s="253">
        <v>0</v>
      </c>
      <c r="G40" s="258" t="e">
        <f t="shared" si="0"/>
        <v>#DIV/0!</v>
      </c>
      <c r="H40" s="258" t="e">
        <f t="shared" si="1"/>
        <v>#DIV/0!</v>
      </c>
      <c r="I40" s="255">
        <f t="shared" si="2"/>
        <v>16</v>
      </c>
      <c r="J40" s="260" t="e">
        <f t="shared" si="3"/>
        <v>#DIV/0!</v>
      </c>
      <c r="K40" s="255">
        <f t="shared" si="4"/>
        <v>16</v>
      </c>
      <c r="L40" s="260" t="e">
        <f t="shared" si="5"/>
        <v>#DIV/0!</v>
      </c>
    </row>
    <row r="41" spans="1:12" ht="21.75">
      <c r="A41" s="242"/>
      <c r="B41" s="233" t="s">
        <v>131</v>
      </c>
      <c r="C41" s="253">
        <v>0</v>
      </c>
      <c r="D41" s="253">
        <v>0</v>
      </c>
      <c r="E41" s="253">
        <v>5</v>
      </c>
      <c r="F41" s="253">
        <v>0</v>
      </c>
      <c r="G41" s="258" t="e">
        <f t="shared" si="0"/>
        <v>#DIV/0!</v>
      </c>
      <c r="H41" s="258" t="e">
        <f t="shared" si="1"/>
        <v>#DIV/0!</v>
      </c>
      <c r="I41" s="255">
        <f t="shared" si="2"/>
        <v>5</v>
      </c>
      <c r="J41" s="260" t="e">
        <f t="shared" si="3"/>
        <v>#DIV/0!</v>
      </c>
      <c r="K41" s="255">
        <f t="shared" si="4"/>
        <v>5</v>
      </c>
      <c r="L41" s="260" t="e">
        <f t="shared" si="5"/>
        <v>#DIV/0!</v>
      </c>
    </row>
    <row r="42" spans="1:12" ht="21.75">
      <c r="A42" s="242"/>
      <c r="B42" s="233" t="s">
        <v>256</v>
      </c>
      <c r="C42" s="253">
        <v>0</v>
      </c>
      <c r="D42" s="253">
        <v>2</v>
      </c>
      <c r="E42" s="253">
        <v>0</v>
      </c>
      <c r="F42" s="253">
        <v>0</v>
      </c>
      <c r="G42" s="258" t="e">
        <f t="shared" si="0"/>
        <v>#DIV/0!</v>
      </c>
      <c r="H42" s="258" t="e">
        <f t="shared" si="1"/>
        <v>#DIV/0!</v>
      </c>
      <c r="I42" s="255">
        <f>D42+E42</f>
        <v>2</v>
      </c>
      <c r="J42" s="260" t="e">
        <f t="shared" si="3"/>
        <v>#DIV/0!</v>
      </c>
      <c r="K42" s="253">
        <f>SUM(D42:F42)</f>
        <v>2</v>
      </c>
      <c r="L42" s="260" t="e">
        <f t="shared" si="5"/>
        <v>#DIV/0!</v>
      </c>
    </row>
    <row r="43" spans="1:13" ht="21.75">
      <c r="A43" s="242"/>
      <c r="B43" s="233" t="s">
        <v>195</v>
      </c>
      <c r="C43" s="253">
        <v>0</v>
      </c>
      <c r="D43" s="253">
        <v>0</v>
      </c>
      <c r="E43" s="253">
        <v>0</v>
      </c>
      <c r="F43" s="253">
        <v>54</v>
      </c>
      <c r="G43" s="258" t="e">
        <f t="shared" si="0"/>
        <v>#DIV/0!</v>
      </c>
      <c r="H43" s="258" t="e">
        <f t="shared" si="1"/>
        <v>#DIV/0!</v>
      </c>
      <c r="I43" s="255">
        <f t="shared" si="2"/>
        <v>0</v>
      </c>
      <c r="J43" s="260" t="e">
        <f t="shared" si="3"/>
        <v>#DIV/0!</v>
      </c>
      <c r="K43" s="253">
        <f t="shared" si="4"/>
        <v>54</v>
      </c>
      <c r="L43" s="260" t="e">
        <f t="shared" si="5"/>
        <v>#DIV/0!</v>
      </c>
      <c r="M43" s="266"/>
    </row>
    <row r="44" spans="1:12" ht="21.75">
      <c r="A44" s="242"/>
      <c r="B44" s="233" t="s">
        <v>196</v>
      </c>
      <c r="C44" s="253">
        <v>0</v>
      </c>
      <c r="D44" s="253">
        <v>0</v>
      </c>
      <c r="E44" s="253">
        <v>0</v>
      </c>
      <c r="F44" s="253">
        <v>44</v>
      </c>
      <c r="G44" s="258" t="e">
        <f t="shared" si="0"/>
        <v>#DIV/0!</v>
      </c>
      <c r="H44" s="258" t="e">
        <f t="shared" si="1"/>
        <v>#DIV/0!</v>
      </c>
      <c r="I44" s="255">
        <f t="shared" si="2"/>
        <v>0</v>
      </c>
      <c r="J44" s="260" t="e">
        <f t="shared" si="3"/>
        <v>#DIV/0!</v>
      </c>
      <c r="K44" s="253">
        <f t="shared" si="4"/>
        <v>44</v>
      </c>
      <c r="L44" s="260" t="e">
        <f t="shared" si="5"/>
        <v>#DIV/0!</v>
      </c>
    </row>
    <row r="45" spans="1:13" s="266" customFormat="1" ht="21.75">
      <c r="A45" s="242"/>
      <c r="B45" s="233" t="s">
        <v>197</v>
      </c>
      <c r="C45" s="253">
        <v>0</v>
      </c>
      <c r="D45" s="253">
        <v>0</v>
      </c>
      <c r="E45" s="253">
        <v>1</v>
      </c>
      <c r="F45" s="253">
        <v>0</v>
      </c>
      <c r="G45" s="258" t="e">
        <f t="shared" si="0"/>
        <v>#DIV/0!</v>
      </c>
      <c r="H45" s="258" t="e">
        <f t="shared" si="1"/>
        <v>#DIV/0!</v>
      </c>
      <c r="I45" s="255">
        <f t="shared" si="2"/>
        <v>1</v>
      </c>
      <c r="J45" s="260" t="e">
        <f t="shared" si="3"/>
        <v>#DIV/0!</v>
      </c>
      <c r="K45" s="253">
        <f t="shared" si="4"/>
        <v>1</v>
      </c>
      <c r="L45" s="260" t="e">
        <f t="shared" si="5"/>
        <v>#DIV/0!</v>
      </c>
      <c r="M45" s="241"/>
    </row>
    <row r="46" spans="1:12" s="266" customFormat="1" ht="21">
      <c r="A46" s="263"/>
      <c r="B46" s="263" t="s">
        <v>229</v>
      </c>
      <c r="C46" s="264">
        <f>SUM(C15:C45,C4:C12)</f>
        <v>2091</v>
      </c>
      <c r="D46" s="264">
        <f>SUM(D15:D45,D4:D12)</f>
        <v>918</v>
      </c>
      <c r="E46" s="264">
        <f>SUM(E15:E45,E4:E12)</f>
        <v>1741</v>
      </c>
      <c r="F46" s="264">
        <f>SUM(F15:F45,F4:F12)</f>
        <v>1950</v>
      </c>
      <c r="G46" s="279">
        <f t="shared" si="0"/>
        <v>0.43902439024390244</v>
      </c>
      <c r="H46" s="279">
        <f t="shared" si="1"/>
        <v>0.8326159732185557</v>
      </c>
      <c r="I46" s="264">
        <f>SUM(I15:I45,I4:I12)</f>
        <v>2659</v>
      </c>
      <c r="J46" s="280">
        <f t="shared" si="3"/>
        <v>1.2716403634624582</v>
      </c>
      <c r="K46" s="264">
        <f>SUM(K15:K45,K4:K12)</f>
        <v>4609</v>
      </c>
      <c r="L46" s="280">
        <f t="shared" si="5"/>
        <v>2.204208512673362</v>
      </c>
    </row>
    <row r="47" spans="1:12" ht="21.75">
      <c r="A47" s="242" t="s">
        <v>66</v>
      </c>
      <c r="B47" s="233" t="s">
        <v>176</v>
      </c>
      <c r="C47" s="253">
        <v>0</v>
      </c>
      <c r="D47" s="253">
        <v>46</v>
      </c>
      <c r="E47" s="253">
        <v>110</v>
      </c>
      <c r="F47" s="253">
        <v>271</v>
      </c>
      <c r="G47" s="258" t="e">
        <f t="shared" si="0"/>
        <v>#DIV/0!</v>
      </c>
      <c r="H47" s="258" t="e">
        <f t="shared" si="1"/>
        <v>#DIV/0!</v>
      </c>
      <c r="I47" s="255">
        <f t="shared" si="2"/>
        <v>156</v>
      </c>
      <c r="J47" s="260" t="e">
        <f t="shared" si="3"/>
        <v>#DIV/0!</v>
      </c>
      <c r="K47" s="255">
        <f t="shared" si="4"/>
        <v>427</v>
      </c>
      <c r="L47" s="260" t="e">
        <f t="shared" si="5"/>
        <v>#DIV/0!</v>
      </c>
    </row>
    <row r="48" spans="1:12" ht="21.75">
      <c r="A48" s="242" t="s">
        <v>67</v>
      </c>
      <c r="B48" s="233" t="s">
        <v>177</v>
      </c>
      <c r="C48" s="253">
        <v>122</v>
      </c>
      <c r="D48" s="253">
        <v>42</v>
      </c>
      <c r="E48" s="253">
        <v>40</v>
      </c>
      <c r="F48" s="253">
        <v>97</v>
      </c>
      <c r="G48" s="258">
        <f t="shared" si="0"/>
        <v>0.3442622950819672</v>
      </c>
      <c r="H48" s="258">
        <f t="shared" si="1"/>
        <v>0.32786885245901637</v>
      </c>
      <c r="I48" s="255">
        <f t="shared" si="2"/>
        <v>82</v>
      </c>
      <c r="J48" s="260">
        <f t="shared" si="3"/>
        <v>0.6721311475409836</v>
      </c>
      <c r="K48" s="253">
        <f t="shared" si="4"/>
        <v>179</v>
      </c>
      <c r="L48" s="260">
        <f t="shared" si="5"/>
        <v>1.4672131147540983</v>
      </c>
    </row>
    <row r="49" spans="1:12" ht="21.75">
      <c r="A49" s="242" t="s">
        <v>96</v>
      </c>
      <c r="B49" s="233" t="s">
        <v>178</v>
      </c>
      <c r="C49" s="253">
        <v>0</v>
      </c>
      <c r="D49" s="253">
        <v>3</v>
      </c>
      <c r="E49" s="253">
        <v>1</v>
      </c>
      <c r="F49" s="253">
        <v>7</v>
      </c>
      <c r="G49" s="258" t="e">
        <f t="shared" si="0"/>
        <v>#DIV/0!</v>
      </c>
      <c r="H49" s="258" t="e">
        <f t="shared" si="1"/>
        <v>#DIV/0!</v>
      </c>
      <c r="I49" s="255">
        <f t="shared" si="2"/>
        <v>4</v>
      </c>
      <c r="J49" s="260" t="e">
        <f t="shared" si="3"/>
        <v>#DIV/0!</v>
      </c>
      <c r="K49" s="255">
        <f t="shared" si="4"/>
        <v>11</v>
      </c>
      <c r="L49" s="260" t="e">
        <f t="shared" si="5"/>
        <v>#DIV/0!</v>
      </c>
    </row>
    <row r="50" spans="1:12" ht="21.75">
      <c r="A50" s="242" t="s">
        <v>97</v>
      </c>
      <c r="B50" s="233" t="s">
        <v>179</v>
      </c>
      <c r="C50" s="253">
        <v>52</v>
      </c>
      <c r="D50" s="253">
        <v>10</v>
      </c>
      <c r="E50" s="253">
        <v>43</v>
      </c>
      <c r="F50" s="253">
        <v>44</v>
      </c>
      <c r="G50" s="258">
        <f t="shared" si="0"/>
        <v>0.19230769230769232</v>
      </c>
      <c r="H50" s="258">
        <f t="shared" si="1"/>
        <v>0.8269230769230769</v>
      </c>
      <c r="I50" s="255">
        <f t="shared" si="2"/>
        <v>53</v>
      </c>
      <c r="J50" s="260">
        <f t="shared" si="3"/>
        <v>1.0192307692307692</v>
      </c>
      <c r="K50" s="253">
        <f t="shared" si="4"/>
        <v>97</v>
      </c>
      <c r="L50" s="260">
        <f t="shared" si="5"/>
        <v>1.8653846153846154</v>
      </c>
    </row>
    <row r="51" spans="1:12" ht="21.75">
      <c r="A51" s="242" t="s">
        <v>68</v>
      </c>
      <c r="B51" s="233" t="s">
        <v>8</v>
      </c>
      <c r="C51" s="253">
        <v>81</v>
      </c>
      <c r="D51" s="253">
        <v>12</v>
      </c>
      <c r="E51" s="253">
        <v>25</v>
      </c>
      <c r="F51" s="253">
        <v>26</v>
      </c>
      <c r="G51" s="258">
        <f t="shared" si="0"/>
        <v>0.14814814814814814</v>
      </c>
      <c r="H51" s="258">
        <f t="shared" si="1"/>
        <v>0.30864197530864196</v>
      </c>
      <c r="I51" s="255">
        <f t="shared" si="2"/>
        <v>37</v>
      </c>
      <c r="J51" s="260">
        <f t="shared" si="3"/>
        <v>0.4567901234567901</v>
      </c>
      <c r="K51" s="253">
        <f t="shared" si="4"/>
        <v>63</v>
      </c>
      <c r="L51" s="260">
        <f t="shared" si="5"/>
        <v>0.7777777777777778</v>
      </c>
    </row>
    <row r="52" spans="1:12" ht="21.75">
      <c r="A52" s="242" t="s">
        <v>69</v>
      </c>
      <c r="B52" s="233" t="s">
        <v>180</v>
      </c>
      <c r="C52" s="253">
        <v>111</v>
      </c>
      <c r="D52" s="253">
        <v>4</v>
      </c>
      <c r="E52" s="253">
        <v>12</v>
      </c>
      <c r="F52" s="253">
        <v>35</v>
      </c>
      <c r="G52" s="258">
        <f t="shared" si="0"/>
        <v>0.036036036036036036</v>
      </c>
      <c r="H52" s="258">
        <f t="shared" si="1"/>
        <v>0.10810810810810811</v>
      </c>
      <c r="I52" s="255">
        <f t="shared" si="2"/>
        <v>16</v>
      </c>
      <c r="J52" s="260">
        <f t="shared" si="3"/>
        <v>0.14414414414414414</v>
      </c>
      <c r="K52" s="253">
        <f t="shared" si="4"/>
        <v>51</v>
      </c>
      <c r="L52" s="260">
        <f t="shared" si="5"/>
        <v>0.4594594594594595</v>
      </c>
    </row>
    <row r="53" spans="1:12" ht="21.75">
      <c r="A53" s="242"/>
      <c r="B53" s="233" t="s">
        <v>190</v>
      </c>
      <c r="C53" s="253">
        <v>11</v>
      </c>
      <c r="D53" s="253">
        <v>2</v>
      </c>
      <c r="E53" s="253">
        <v>6</v>
      </c>
      <c r="F53" s="253">
        <v>7</v>
      </c>
      <c r="G53" s="258">
        <f t="shared" si="0"/>
        <v>0.18181818181818182</v>
      </c>
      <c r="H53" s="258">
        <f t="shared" si="1"/>
        <v>0.5454545454545454</v>
      </c>
      <c r="I53" s="255">
        <f t="shared" si="2"/>
        <v>8</v>
      </c>
      <c r="J53" s="260">
        <f t="shared" si="3"/>
        <v>0.7272727272727273</v>
      </c>
      <c r="K53" s="253">
        <f t="shared" si="4"/>
        <v>15</v>
      </c>
      <c r="L53" s="260">
        <f t="shared" si="5"/>
        <v>1.3636363636363635</v>
      </c>
    </row>
    <row r="54" spans="1:12" ht="21.75">
      <c r="A54" s="242"/>
      <c r="B54" s="233" t="s">
        <v>191</v>
      </c>
      <c r="C54" s="253">
        <v>100</v>
      </c>
      <c r="D54" s="253">
        <v>2</v>
      </c>
      <c r="E54" s="253">
        <v>6</v>
      </c>
      <c r="F54" s="253">
        <v>28</v>
      </c>
      <c r="G54" s="258">
        <f t="shared" si="0"/>
        <v>0.02</v>
      </c>
      <c r="H54" s="258">
        <f t="shared" si="1"/>
        <v>0.06</v>
      </c>
      <c r="I54" s="255">
        <f t="shared" si="2"/>
        <v>8</v>
      </c>
      <c r="J54" s="260">
        <f t="shared" si="3"/>
        <v>0.08</v>
      </c>
      <c r="K54" s="253">
        <f t="shared" si="4"/>
        <v>36</v>
      </c>
      <c r="L54" s="260">
        <f t="shared" si="5"/>
        <v>0.36</v>
      </c>
    </row>
    <row r="55" spans="1:12" ht="21.75">
      <c r="A55" s="242" t="s">
        <v>70</v>
      </c>
      <c r="B55" s="233" t="s">
        <v>181</v>
      </c>
      <c r="C55" s="253">
        <v>9</v>
      </c>
      <c r="D55" s="253">
        <v>37</v>
      </c>
      <c r="E55" s="253">
        <v>20</v>
      </c>
      <c r="F55" s="253">
        <v>46</v>
      </c>
      <c r="G55" s="258">
        <f t="shared" si="0"/>
        <v>4.111111111111111</v>
      </c>
      <c r="H55" s="258">
        <f t="shared" si="1"/>
        <v>2.2222222222222223</v>
      </c>
      <c r="I55" s="255">
        <f t="shared" si="2"/>
        <v>57</v>
      </c>
      <c r="J55" s="260">
        <f t="shared" si="3"/>
        <v>6.333333333333333</v>
      </c>
      <c r="K55" s="253">
        <f t="shared" si="4"/>
        <v>103</v>
      </c>
      <c r="L55" s="260">
        <f t="shared" si="5"/>
        <v>11.444444444444445</v>
      </c>
    </row>
    <row r="56" spans="1:12" ht="21.75">
      <c r="A56" s="242" t="s">
        <v>171</v>
      </c>
      <c r="B56" s="233" t="s">
        <v>182</v>
      </c>
      <c r="C56" s="253">
        <v>0</v>
      </c>
      <c r="D56" s="253">
        <v>0</v>
      </c>
      <c r="E56" s="253">
        <v>0</v>
      </c>
      <c r="F56" s="253">
        <v>0</v>
      </c>
      <c r="G56" s="258" t="e">
        <f t="shared" si="0"/>
        <v>#DIV/0!</v>
      </c>
      <c r="H56" s="258" t="e">
        <f t="shared" si="1"/>
        <v>#DIV/0!</v>
      </c>
      <c r="I56" s="255">
        <f t="shared" si="2"/>
        <v>0</v>
      </c>
      <c r="J56" s="260" t="e">
        <f t="shared" si="3"/>
        <v>#DIV/0!</v>
      </c>
      <c r="K56" s="253">
        <f t="shared" si="4"/>
        <v>0</v>
      </c>
      <c r="L56" s="260" t="e">
        <f t="shared" si="5"/>
        <v>#DIV/0!</v>
      </c>
    </row>
    <row r="57" spans="1:12" ht="21.75">
      <c r="A57" s="242" t="s">
        <v>71</v>
      </c>
      <c r="B57" s="233" t="s">
        <v>183</v>
      </c>
      <c r="C57" s="253">
        <v>0</v>
      </c>
      <c r="D57" s="253">
        <v>94</v>
      </c>
      <c r="E57" s="253">
        <v>47</v>
      </c>
      <c r="F57" s="253">
        <v>139</v>
      </c>
      <c r="G57" s="258" t="e">
        <f t="shared" si="0"/>
        <v>#DIV/0!</v>
      </c>
      <c r="H57" s="258" t="e">
        <f t="shared" si="1"/>
        <v>#DIV/0!</v>
      </c>
      <c r="I57" s="255">
        <f t="shared" si="2"/>
        <v>141</v>
      </c>
      <c r="J57" s="260" t="e">
        <f t="shared" si="3"/>
        <v>#DIV/0!</v>
      </c>
      <c r="K57" s="255">
        <f t="shared" si="4"/>
        <v>280</v>
      </c>
      <c r="L57" s="260" t="e">
        <f t="shared" si="5"/>
        <v>#DIV/0!</v>
      </c>
    </row>
    <row r="58" spans="1:12" ht="21.75">
      <c r="A58" s="242" t="s">
        <v>144</v>
      </c>
      <c r="B58" s="274" t="s">
        <v>184</v>
      </c>
      <c r="C58" s="253">
        <v>0</v>
      </c>
      <c r="D58" s="253">
        <v>10</v>
      </c>
      <c r="E58" s="253">
        <v>13</v>
      </c>
      <c r="F58" s="253">
        <v>57</v>
      </c>
      <c r="G58" s="258" t="e">
        <f t="shared" si="0"/>
        <v>#DIV/0!</v>
      </c>
      <c r="H58" s="258" t="e">
        <f t="shared" si="1"/>
        <v>#DIV/0!</v>
      </c>
      <c r="I58" s="255">
        <f t="shared" si="2"/>
        <v>23</v>
      </c>
      <c r="J58" s="260" t="e">
        <f t="shared" si="3"/>
        <v>#DIV/0!</v>
      </c>
      <c r="K58" s="255">
        <f t="shared" si="4"/>
        <v>80</v>
      </c>
      <c r="L58" s="260" t="e">
        <f t="shared" si="5"/>
        <v>#DIV/0!</v>
      </c>
    </row>
    <row r="59" spans="1:12" ht="21.75">
      <c r="A59" s="242" t="s">
        <v>98</v>
      </c>
      <c r="B59" s="233" t="s">
        <v>185</v>
      </c>
      <c r="C59" s="253">
        <v>5</v>
      </c>
      <c r="D59" s="253">
        <v>29</v>
      </c>
      <c r="E59" s="253">
        <v>42</v>
      </c>
      <c r="F59" s="253">
        <v>55</v>
      </c>
      <c r="G59" s="258">
        <f t="shared" si="0"/>
        <v>5.8</v>
      </c>
      <c r="H59" s="258">
        <f t="shared" si="1"/>
        <v>8.4</v>
      </c>
      <c r="I59" s="255">
        <f t="shared" si="2"/>
        <v>71</v>
      </c>
      <c r="J59" s="260">
        <f t="shared" si="3"/>
        <v>14.2</v>
      </c>
      <c r="K59" s="255">
        <f t="shared" si="4"/>
        <v>126</v>
      </c>
      <c r="L59" s="260">
        <f t="shared" si="5"/>
        <v>25.2</v>
      </c>
    </row>
    <row r="60" spans="1:12" ht="21.75">
      <c r="A60" s="242" t="s">
        <v>72</v>
      </c>
      <c r="B60" s="233" t="s">
        <v>186</v>
      </c>
      <c r="C60" s="253">
        <v>0</v>
      </c>
      <c r="D60" s="253">
        <v>7</v>
      </c>
      <c r="E60" s="253">
        <v>8</v>
      </c>
      <c r="F60" s="253">
        <v>15</v>
      </c>
      <c r="G60" s="258" t="e">
        <f t="shared" si="0"/>
        <v>#DIV/0!</v>
      </c>
      <c r="H60" s="258" t="e">
        <f t="shared" si="1"/>
        <v>#DIV/0!</v>
      </c>
      <c r="I60" s="255">
        <f t="shared" si="2"/>
        <v>15</v>
      </c>
      <c r="J60" s="260" t="e">
        <f t="shared" si="3"/>
        <v>#DIV/0!</v>
      </c>
      <c r="K60" s="255">
        <f t="shared" si="4"/>
        <v>30</v>
      </c>
      <c r="L60" s="260" t="e">
        <f t="shared" si="5"/>
        <v>#DIV/0!</v>
      </c>
    </row>
    <row r="61" spans="1:13" ht="21.75">
      <c r="A61" s="242" t="s">
        <v>198</v>
      </c>
      <c r="B61" s="233" t="s">
        <v>199</v>
      </c>
      <c r="C61" s="253">
        <v>9</v>
      </c>
      <c r="D61" s="253">
        <v>0</v>
      </c>
      <c r="E61" s="253">
        <v>0</v>
      </c>
      <c r="F61" s="253">
        <v>0</v>
      </c>
      <c r="G61" s="258">
        <f t="shared" si="0"/>
        <v>0</v>
      </c>
      <c r="H61" s="258">
        <f t="shared" si="1"/>
        <v>0</v>
      </c>
      <c r="I61" s="255">
        <f t="shared" si="2"/>
        <v>0</v>
      </c>
      <c r="J61" s="260">
        <f t="shared" si="3"/>
        <v>0</v>
      </c>
      <c r="K61" s="253">
        <f t="shared" si="4"/>
        <v>0</v>
      </c>
      <c r="L61" s="260">
        <f t="shared" si="5"/>
        <v>0</v>
      </c>
      <c r="M61" s="266"/>
    </row>
    <row r="62" spans="1:12" ht="21.75">
      <c r="A62" s="242"/>
      <c r="B62" s="233" t="s">
        <v>161</v>
      </c>
      <c r="C62" s="253">
        <v>0</v>
      </c>
      <c r="D62" s="253">
        <v>2</v>
      </c>
      <c r="E62" s="253">
        <v>3</v>
      </c>
      <c r="F62" s="253">
        <v>0</v>
      </c>
      <c r="G62" s="258" t="e">
        <f t="shared" si="0"/>
        <v>#DIV/0!</v>
      </c>
      <c r="H62" s="258" t="e">
        <f t="shared" si="1"/>
        <v>#DIV/0!</v>
      </c>
      <c r="I62" s="255">
        <f t="shared" si="2"/>
        <v>5</v>
      </c>
      <c r="J62" s="260" t="e">
        <f t="shared" si="3"/>
        <v>#DIV/0!</v>
      </c>
      <c r="K62" s="255">
        <f t="shared" si="4"/>
        <v>5</v>
      </c>
      <c r="L62" s="260" t="e">
        <f t="shared" si="5"/>
        <v>#DIV/0!</v>
      </c>
    </row>
    <row r="63" spans="1:13" s="266" customFormat="1" ht="21.75">
      <c r="A63" s="242"/>
      <c r="B63" s="233" t="s">
        <v>172</v>
      </c>
      <c r="C63" s="253">
        <v>0</v>
      </c>
      <c r="D63" s="253">
        <v>2</v>
      </c>
      <c r="E63" s="253">
        <v>3</v>
      </c>
      <c r="F63" s="253">
        <v>0</v>
      </c>
      <c r="G63" s="258" t="e">
        <f t="shared" si="0"/>
        <v>#DIV/0!</v>
      </c>
      <c r="H63" s="258" t="e">
        <f t="shared" si="1"/>
        <v>#DIV/0!</v>
      </c>
      <c r="I63" s="255">
        <f t="shared" si="2"/>
        <v>5</v>
      </c>
      <c r="J63" s="260" t="e">
        <f t="shared" si="3"/>
        <v>#DIV/0!</v>
      </c>
      <c r="K63" s="255">
        <f t="shared" si="4"/>
        <v>5</v>
      </c>
      <c r="L63" s="260" t="e">
        <f t="shared" si="5"/>
        <v>#DIV/0!</v>
      </c>
      <c r="M63" s="241"/>
    </row>
    <row r="64" spans="1:12" s="266" customFormat="1" ht="21">
      <c r="A64" s="263"/>
      <c r="B64" s="263" t="s">
        <v>230</v>
      </c>
      <c r="C64" s="264">
        <f>SUM(C55:C63,C47:C52)</f>
        <v>389</v>
      </c>
      <c r="D64" s="264">
        <f>SUM(D55:D63,D47:D52)</f>
        <v>298</v>
      </c>
      <c r="E64" s="264">
        <f>SUM(E55:E63,E47:E52)</f>
        <v>367</v>
      </c>
      <c r="F64" s="264">
        <f>SUM(F55:F63,F47:F52)</f>
        <v>792</v>
      </c>
      <c r="G64" s="279">
        <f t="shared" si="0"/>
        <v>0.7660668380462725</v>
      </c>
      <c r="H64" s="279">
        <f t="shared" si="1"/>
        <v>0.9434447300771208</v>
      </c>
      <c r="I64" s="265">
        <f t="shared" si="2"/>
        <v>665</v>
      </c>
      <c r="J64" s="280">
        <f t="shared" si="3"/>
        <v>1.7095115681233932</v>
      </c>
      <c r="K64" s="264">
        <f t="shared" si="4"/>
        <v>1457</v>
      </c>
      <c r="L64" s="280">
        <f t="shared" si="5"/>
        <v>3.7455012853470437</v>
      </c>
    </row>
    <row r="65" spans="1:12" ht="21.75">
      <c r="A65" s="242" t="s">
        <v>73</v>
      </c>
      <c r="B65" s="233" t="s">
        <v>174</v>
      </c>
      <c r="C65" s="253">
        <v>3</v>
      </c>
      <c r="D65" s="253">
        <v>23</v>
      </c>
      <c r="E65" s="253">
        <v>73</v>
      </c>
      <c r="F65" s="253">
        <v>80</v>
      </c>
      <c r="G65" s="258">
        <f t="shared" si="0"/>
        <v>7.666666666666667</v>
      </c>
      <c r="H65" s="258">
        <f t="shared" si="1"/>
        <v>24.333333333333332</v>
      </c>
      <c r="I65" s="255">
        <f t="shared" si="2"/>
        <v>96</v>
      </c>
      <c r="J65" s="260">
        <f t="shared" si="3"/>
        <v>32</v>
      </c>
      <c r="K65" s="253">
        <f t="shared" si="4"/>
        <v>176</v>
      </c>
      <c r="L65" s="260">
        <f t="shared" si="5"/>
        <v>58.666666666666664</v>
      </c>
    </row>
    <row r="66" spans="1:12" ht="21.75">
      <c r="A66" s="391" t="s">
        <v>74</v>
      </c>
      <c r="B66" s="392" t="s">
        <v>43</v>
      </c>
      <c r="C66" s="338">
        <v>30</v>
      </c>
      <c r="D66" s="338">
        <v>13</v>
      </c>
      <c r="E66" s="338">
        <v>2</v>
      </c>
      <c r="F66" s="338">
        <v>3</v>
      </c>
      <c r="G66" s="335">
        <f t="shared" si="0"/>
        <v>0.43333333333333335</v>
      </c>
      <c r="H66" s="335">
        <f t="shared" si="1"/>
        <v>0.06666666666666667</v>
      </c>
      <c r="I66" s="336">
        <f t="shared" si="2"/>
        <v>15</v>
      </c>
      <c r="J66" s="337">
        <f t="shared" si="3"/>
        <v>0.5</v>
      </c>
      <c r="K66" s="338">
        <f t="shared" si="4"/>
        <v>18</v>
      </c>
      <c r="L66" s="337">
        <f t="shared" si="5"/>
        <v>0.6</v>
      </c>
    </row>
    <row r="67" spans="1:12" ht="21.75">
      <c r="A67" s="242" t="s">
        <v>75</v>
      </c>
      <c r="B67" s="233" t="s">
        <v>145</v>
      </c>
      <c r="C67" s="253">
        <v>47</v>
      </c>
      <c r="D67" s="253">
        <v>11</v>
      </c>
      <c r="E67" s="253">
        <v>9</v>
      </c>
      <c r="F67" s="253">
        <v>0</v>
      </c>
      <c r="G67" s="396">
        <f>D67/C67</f>
        <v>0.23404255319148937</v>
      </c>
      <c r="H67" s="396">
        <f>E67/C67</f>
        <v>0.19148936170212766</v>
      </c>
      <c r="I67" s="255">
        <f>D67+E67</f>
        <v>20</v>
      </c>
      <c r="J67" s="397">
        <f>I67/C67</f>
        <v>0.425531914893617</v>
      </c>
      <c r="K67" s="253">
        <f>SUM(D67:F67)</f>
        <v>20</v>
      </c>
      <c r="L67" s="397">
        <f>K67/C67</f>
        <v>0.425531914893617</v>
      </c>
    </row>
    <row r="68" spans="1:12" ht="21.75">
      <c r="A68" s="398"/>
      <c r="B68" s="399" t="s">
        <v>146</v>
      </c>
      <c r="C68" s="400">
        <v>38</v>
      </c>
      <c r="D68" s="400">
        <v>0</v>
      </c>
      <c r="E68" s="400">
        <v>5</v>
      </c>
      <c r="F68" s="400">
        <v>0</v>
      </c>
      <c r="G68" s="401">
        <f>D68/C68</f>
        <v>0</v>
      </c>
      <c r="H68" s="401">
        <f>E68/C68</f>
        <v>0.13157894736842105</v>
      </c>
      <c r="I68" s="402">
        <f>D68+E68</f>
        <v>5</v>
      </c>
      <c r="J68" s="403">
        <f>I68/C68</f>
        <v>0.13157894736842105</v>
      </c>
      <c r="K68" s="400">
        <f>SUM(D68:F68)</f>
        <v>5</v>
      </c>
      <c r="L68" s="403">
        <f>K68/C68</f>
        <v>0.13157894736842105</v>
      </c>
    </row>
    <row r="69" spans="1:12" ht="21.75">
      <c r="A69" s="386"/>
      <c r="B69" s="387"/>
      <c r="C69" s="388"/>
      <c r="D69" s="388"/>
      <c r="E69" s="93" t="s">
        <v>261</v>
      </c>
      <c r="F69" s="388"/>
      <c r="G69" s="389"/>
      <c r="H69" s="389"/>
      <c r="I69" s="390"/>
      <c r="J69" s="325"/>
      <c r="K69" s="388"/>
      <c r="L69" s="325"/>
    </row>
    <row r="70" spans="1:12" s="266" customFormat="1" ht="21.75">
      <c r="A70" s="245"/>
      <c r="B70" s="246" t="s">
        <v>147</v>
      </c>
      <c r="C70" s="252">
        <v>0</v>
      </c>
      <c r="D70" s="252">
        <v>15</v>
      </c>
      <c r="E70" s="252">
        <v>18</v>
      </c>
      <c r="F70" s="252">
        <v>0</v>
      </c>
      <c r="G70" s="276" t="e">
        <f aca="true" t="shared" si="6" ref="G70:G85">D70/C70</f>
        <v>#DIV/0!</v>
      </c>
      <c r="H70" s="276" t="e">
        <f aca="true" t="shared" si="7" ref="H70:H85">E70/C70</f>
        <v>#DIV/0!</v>
      </c>
      <c r="I70" s="277">
        <f>D70+E70</f>
        <v>33</v>
      </c>
      <c r="J70" s="278" t="e">
        <f aca="true" t="shared" si="8" ref="J70:J85">I70/C70</f>
        <v>#DIV/0!</v>
      </c>
      <c r="K70" s="252">
        <f>SUM(D70:F70)</f>
        <v>33</v>
      </c>
      <c r="L70" s="278" t="e">
        <f aca="true" t="shared" si="9" ref="L70:L85">K70/C70</f>
        <v>#DIV/0!</v>
      </c>
    </row>
    <row r="71" spans="1:13" ht="21.75">
      <c r="A71" s="263"/>
      <c r="B71" s="263" t="s">
        <v>231</v>
      </c>
      <c r="C71" s="264">
        <f>SUM(C65:C70)</f>
        <v>118</v>
      </c>
      <c r="D71" s="264">
        <f>SUM(D65:D70)</f>
        <v>62</v>
      </c>
      <c r="E71" s="264">
        <f>SUM(E65:E70)</f>
        <v>107</v>
      </c>
      <c r="F71" s="264">
        <f>SUM(F65:F70)</f>
        <v>83</v>
      </c>
      <c r="G71" s="258">
        <f t="shared" si="6"/>
        <v>0.5254237288135594</v>
      </c>
      <c r="H71" s="258">
        <f t="shared" si="7"/>
        <v>0.9067796610169492</v>
      </c>
      <c r="I71" s="265">
        <f>D71+E71</f>
        <v>169</v>
      </c>
      <c r="J71" s="260">
        <f t="shared" si="8"/>
        <v>1.4322033898305084</v>
      </c>
      <c r="K71" s="264">
        <f>SUM(D71:F71)</f>
        <v>252</v>
      </c>
      <c r="L71" s="260">
        <f t="shared" si="9"/>
        <v>2.135593220338983</v>
      </c>
      <c r="M71" s="266"/>
    </row>
    <row r="72" spans="1:12" ht="21.75">
      <c r="A72" s="242"/>
      <c r="B72" s="233" t="s">
        <v>114</v>
      </c>
      <c r="C72" s="253">
        <v>4</v>
      </c>
      <c r="D72" s="253">
        <v>15</v>
      </c>
      <c r="E72" s="253">
        <v>42</v>
      </c>
      <c r="F72" s="253">
        <v>26</v>
      </c>
      <c r="G72" s="258">
        <f t="shared" si="6"/>
        <v>3.75</v>
      </c>
      <c r="H72" s="258">
        <f t="shared" si="7"/>
        <v>10.5</v>
      </c>
      <c r="I72" s="255">
        <f aca="true" t="shared" si="10" ref="I72:I84">D72+E72</f>
        <v>57</v>
      </c>
      <c r="J72" s="260">
        <f t="shared" si="8"/>
        <v>14.25</v>
      </c>
      <c r="K72" s="253">
        <f aca="true" t="shared" si="11" ref="K72:K85">SUM(D72:F72)</f>
        <v>83</v>
      </c>
      <c r="L72" s="260">
        <f t="shared" si="9"/>
        <v>20.75</v>
      </c>
    </row>
    <row r="73" spans="1:12" ht="21.75">
      <c r="A73" s="242"/>
      <c r="B73" s="233" t="s">
        <v>206</v>
      </c>
      <c r="C73" s="253">
        <v>0</v>
      </c>
      <c r="D73" s="253">
        <v>13</v>
      </c>
      <c r="E73" s="253">
        <v>15</v>
      </c>
      <c r="F73" s="253">
        <v>1</v>
      </c>
      <c r="G73" s="258" t="e">
        <f t="shared" si="6"/>
        <v>#DIV/0!</v>
      </c>
      <c r="H73" s="258" t="e">
        <f t="shared" si="7"/>
        <v>#DIV/0!</v>
      </c>
      <c r="I73" s="255">
        <f t="shared" si="10"/>
        <v>28</v>
      </c>
      <c r="J73" s="260" t="e">
        <f t="shared" si="8"/>
        <v>#DIV/0!</v>
      </c>
      <c r="K73" s="255">
        <f t="shared" si="11"/>
        <v>29</v>
      </c>
      <c r="L73" s="260" t="e">
        <f t="shared" si="9"/>
        <v>#DIV/0!</v>
      </c>
    </row>
    <row r="74" spans="1:12" ht="21.75">
      <c r="A74" s="242"/>
      <c r="B74" s="233" t="s">
        <v>175</v>
      </c>
      <c r="C74" s="253">
        <v>1</v>
      </c>
      <c r="D74" s="253">
        <v>5</v>
      </c>
      <c r="E74" s="253">
        <v>6</v>
      </c>
      <c r="F74" s="253">
        <v>1</v>
      </c>
      <c r="G74" s="258">
        <f t="shared" si="6"/>
        <v>5</v>
      </c>
      <c r="H74" s="258">
        <f t="shared" si="7"/>
        <v>6</v>
      </c>
      <c r="I74" s="255">
        <f t="shared" si="10"/>
        <v>11</v>
      </c>
      <c r="J74" s="260">
        <f t="shared" si="8"/>
        <v>11</v>
      </c>
      <c r="K74" s="253">
        <f t="shared" si="11"/>
        <v>12</v>
      </c>
      <c r="L74" s="260">
        <f t="shared" si="9"/>
        <v>12</v>
      </c>
    </row>
    <row r="75" spans="1:12" ht="21.75">
      <c r="A75" s="242"/>
      <c r="B75" s="233" t="s">
        <v>115</v>
      </c>
      <c r="C75" s="253">
        <v>31</v>
      </c>
      <c r="D75" s="253">
        <v>10</v>
      </c>
      <c r="E75" s="253">
        <v>7</v>
      </c>
      <c r="F75" s="253">
        <v>2</v>
      </c>
      <c r="G75" s="258">
        <f t="shared" si="6"/>
        <v>0.3225806451612903</v>
      </c>
      <c r="H75" s="258">
        <f t="shared" si="7"/>
        <v>0.22580645161290322</v>
      </c>
      <c r="I75" s="255">
        <f t="shared" si="10"/>
        <v>17</v>
      </c>
      <c r="J75" s="260">
        <f t="shared" si="8"/>
        <v>0.5483870967741935</v>
      </c>
      <c r="K75" s="253">
        <f t="shared" si="11"/>
        <v>19</v>
      </c>
      <c r="L75" s="260">
        <f t="shared" si="9"/>
        <v>0.6129032258064516</v>
      </c>
    </row>
    <row r="76" spans="1:12" ht="21.75">
      <c r="A76" s="242"/>
      <c r="B76" s="233" t="s">
        <v>116</v>
      </c>
      <c r="C76" s="253">
        <v>35</v>
      </c>
      <c r="D76" s="253">
        <v>6</v>
      </c>
      <c r="E76" s="253">
        <v>12</v>
      </c>
      <c r="F76" s="253">
        <v>1</v>
      </c>
      <c r="G76" s="258">
        <f t="shared" si="6"/>
        <v>0.17142857142857143</v>
      </c>
      <c r="H76" s="258">
        <f t="shared" si="7"/>
        <v>0.34285714285714286</v>
      </c>
      <c r="I76" s="255">
        <f t="shared" si="10"/>
        <v>18</v>
      </c>
      <c r="J76" s="260">
        <f t="shared" si="8"/>
        <v>0.5142857142857142</v>
      </c>
      <c r="K76" s="253">
        <f t="shared" si="11"/>
        <v>19</v>
      </c>
      <c r="L76" s="260">
        <f t="shared" si="9"/>
        <v>0.5428571428571428</v>
      </c>
    </row>
    <row r="77" spans="1:12" s="266" customFormat="1" ht="21.75">
      <c r="A77" s="242"/>
      <c r="B77" s="233" t="s">
        <v>151</v>
      </c>
      <c r="C77" s="253">
        <v>25</v>
      </c>
      <c r="D77" s="253">
        <v>6</v>
      </c>
      <c r="E77" s="253">
        <v>4</v>
      </c>
      <c r="F77" s="253">
        <v>2</v>
      </c>
      <c r="G77" s="258">
        <f t="shared" si="6"/>
        <v>0.24</v>
      </c>
      <c r="H77" s="258">
        <f t="shared" si="7"/>
        <v>0.16</v>
      </c>
      <c r="I77" s="255">
        <f t="shared" si="10"/>
        <v>10</v>
      </c>
      <c r="J77" s="260">
        <f t="shared" si="8"/>
        <v>0.4</v>
      </c>
      <c r="K77" s="253">
        <f t="shared" si="11"/>
        <v>12</v>
      </c>
      <c r="L77" s="260">
        <f t="shared" si="9"/>
        <v>0.48</v>
      </c>
    </row>
    <row r="78" spans="1:13" ht="21.75">
      <c r="A78" s="263"/>
      <c r="B78" s="263" t="s">
        <v>232</v>
      </c>
      <c r="C78" s="264">
        <f>SUM(C72:C77)</f>
        <v>96</v>
      </c>
      <c r="D78" s="264">
        <f>SUM(D72:D77)</f>
        <v>55</v>
      </c>
      <c r="E78" s="264">
        <f>SUM(E72:E77)</f>
        <v>86</v>
      </c>
      <c r="F78" s="264">
        <f>SUM(F72:F77)</f>
        <v>33</v>
      </c>
      <c r="G78" s="258">
        <f t="shared" si="6"/>
        <v>0.5729166666666666</v>
      </c>
      <c r="H78" s="258">
        <f t="shared" si="7"/>
        <v>0.8958333333333334</v>
      </c>
      <c r="I78" s="265">
        <f t="shared" si="10"/>
        <v>141</v>
      </c>
      <c r="J78" s="260">
        <f t="shared" si="8"/>
        <v>1.46875</v>
      </c>
      <c r="K78" s="264">
        <f t="shared" si="11"/>
        <v>174</v>
      </c>
      <c r="L78" s="260">
        <f t="shared" si="9"/>
        <v>1.8125</v>
      </c>
      <c r="M78" s="266"/>
    </row>
    <row r="79" spans="1:13" s="266" customFormat="1" ht="21.75">
      <c r="A79" s="242"/>
      <c r="B79" s="233" t="s">
        <v>99</v>
      </c>
      <c r="C79" s="253">
        <v>1</v>
      </c>
      <c r="D79" s="253">
        <v>16</v>
      </c>
      <c r="E79" s="253">
        <v>18</v>
      </c>
      <c r="F79" s="253">
        <v>17</v>
      </c>
      <c r="G79" s="258">
        <f t="shared" si="6"/>
        <v>16</v>
      </c>
      <c r="H79" s="258">
        <f t="shared" si="7"/>
        <v>18</v>
      </c>
      <c r="I79" s="255">
        <f t="shared" si="10"/>
        <v>34</v>
      </c>
      <c r="J79" s="260">
        <f t="shared" si="8"/>
        <v>34</v>
      </c>
      <c r="K79" s="253">
        <f t="shared" si="11"/>
        <v>51</v>
      </c>
      <c r="L79" s="260">
        <f t="shared" si="9"/>
        <v>51</v>
      </c>
      <c r="M79" s="241"/>
    </row>
    <row r="80" spans="1:12" ht="21.75">
      <c r="A80" s="263"/>
      <c r="B80" s="263" t="s">
        <v>233</v>
      </c>
      <c r="C80" s="264">
        <v>1</v>
      </c>
      <c r="D80" s="264">
        <v>16</v>
      </c>
      <c r="E80" s="264">
        <v>18</v>
      </c>
      <c r="F80" s="264">
        <v>17</v>
      </c>
      <c r="G80" s="258">
        <f t="shared" si="6"/>
        <v>16</v>
      </c>
      <c r="H80" s="258">
        <f t="shared" si="7"/>
        <v>18</v>
      </c>
      <c r="I80" s="265">
        <f t="shared" si="10"/>
        <v>34</v>
      </c>
      <c r="J80" s="260">
        <f t="shared" si="8"/>
        <v>34</v>
      </c>
      <c r="K80" s="264">
        <f t="shared" si="11"/>
        <v>51</v>
      </c>
      <c r="L80" s="260">
        <f t="shared" si="9"/>
        <v>51</v>
      </c>
    </row>
    <row r="81" spans="1:12" s="266" customFormat="1" ht="21.75">
      <c r="A81" s="242"/>
      <c r="B81" s="233" t="s">
        <v>100</v>
      </c>
      <c r="C81" s="253">
        <v>4</v>
      </c>
      <c r="D81" s="253">
        <v>4</v>
      </c>
      <c r="E81" s="253">
        <v>9</v>
      </c>
      <c r="F81" s="253">
        <v>1</v>
      </c>
      <c r="G81" s="258">
        <f t="shared" si="6"/>
        <v>1</v>
      </c>
      <c r="H81" s="258">
        <f t="shared" si="7"/>
        <v>2.25</v>
      </c>
      <c r="I81" s="255">
        <f t="shared" si="10"/>
        <v>13</v>
      </c>
      <c r="J81" s="260">
        <f t="shared" si="8"/>
        <v>3.25</v>
      </c>
      <c r="K81" s="253">
        <f t="shared" si="11"/>
        <v>14</v>
      </c>
      <c r="L81" s="260">
        <f t="shared" si="9"/>
        <v>3.5</v>
      </c>
    </row>
    <row r="82" spans="1:13" ht="21.75">
      <c r="A82" s="263"/>
      <c r="B82" s="263" t="s">
        <v>234</v>
      </c>
      <c r="C82" s="264">
        <v>4</v>
      </c>
      <c r="D82" s="264">
        <v>4</v>
      </c>
      <c r="E82" s="264">
        <v>9</v>
      </c>
      <c r="F82" s="264">
        <v>1</v>
      </c>
      <c r="G82" s="258">
        <f t="shared" si="6"/>
        <v>1</v>
      </c>
      <c r="H82" s="258">
        <f t="shared" si="7"/>
        <v>2.25</v>
      </c>
      <c r="I82" s="265">
        <f t="shared" si="10"/>
        <v>13</v>
      </c>
      <c r="J82" s="260">
        <f t="shared" si="8"/>
        <v>3.25</v>
      </c>
      <c r="K82" s="264">
        <f t="shared" si="11"/>
        <v>14</v>
      </c>
      <c r="L82" s="260">
        <f t="shared" si="9"/>
        <v>3.5</v>
      </c>
      <c r="M82" s="266"/>
    </row>
    <row r="83" spans="1:13" s="266" customFormat="1" ht="21.75">
      <c r="A83" s="242"/>
      <c r="B83" s="233" t="s">
        <v>101</v>
      </c>
      <c r="C83" s="253">
        <v>0</v>
      </c>
      <c r="D83" s="253">
        <v>3</v>
      </c>
      <c r="E83" s="253">
        <v>8</v>
      </c>
      <c r="F83" s="253">
        <v>2</v>
      </c>
      <c r="G83" s="258" t="e">
        <f t="shared" si="6"/>
        <v>#DIV/0!</v>
      </c>
      <c r="H83" s="258" t="e">
        <f t="shared" si="7"/>
        <v>#DIV/0!</v>
      </c>
      <c r="I83" s="255">
        <f t="shared" si="10"/>
        <v>11</v>
      </c>
      <c r="J83" s="260" t="e">
        <f t="shared" si="8"/>
        <v>#DIV/0!</v>
      </c>
      <c r="K83" s="255">
        <f t="shared" si="11"/>
        <v>13</v>
      </c>
      <c r="L83" s="260" t="e">
        <f t="shared" si="9"/>
        <v>#DIV/0!</v>
      </c>
      <c r="M83" s="241"/>
    </row>
    <row r="84" spans="1:13" s="266" customFormat="1" ht="21.75">
      <c r="A84" s="263"/>
      <c r="B84" s="263" t="s">
        <v>235</v>
      </c>
      <c r="C84" s="264">
        <v>0</v>
      </c>
      <c r="D84" s="264">
        <v>3</v>
      </c>
      <c r="E84" s="264">
        <v>8</v>
      </c>
      <c r="F84" s="264">
        <v>2</v>
      </c>
      <c r="G84" s="258" t="e">
        <f t="shared" si="6"/>
        <v>#DIV/0!</v>
      </c>
      <c r="H84" s="258" t="e">
        <f t="shared" si="7"/>
        <v>#DIV/0!</v>
      </c>
      <c r="I84" s="265">
        <f t="shared" si="10"/>
        <v>11</v>
      </c>
      <c r="J84" s="260" t="e">
        <f t="shared" si="8"/>
        <v>#DIV/0!</v>
      </c>
      <c r="K84" s="265">
        <f t="shared" si="11"/>
        <v>13</v>
      </c>
      <c r="L84" s="260" t="e">
        <f t="shared" si="9"/>
        <v>#DIV/0!</v>
      </c>
      <c r="M84" s="241"/>
    </row>
    <row r="85" spans="1:12" s="266" customFormat="1" ht="21">
      <c r="A85" s="269"/>
      <c r="B85" s="234" t="s">
        <v>20</v>
      </c>
      <c r="C85" s="270">
        <f>SUM(C83,C81,C79,C78,C71,C64,C46)</f>
        <v>2699</v>
      </c>
      <c r="D85" s="270">
        <f>SUM(D83,D81,D79,D78,D71,D64,D46)</f>
        <v>1356</v>
      </c>
      <c r="E85" s="270">
        <f>SUM(E83,E81,E79,E78,E71,E64,E46)</f>
        <v>2336</v>
      </c>
      <c r="F85" s="270">
        <f>SUM(F83,F81,F79,F78,F71,F64,F46)</f>
        <v>2878</v>
      </c>
      <c r="G85" s="271">
        <f t="shared" si="6"/>
        <v>0.5024082993701371</v>
      </c>
      <c r="H85" s="271">
        <f t="shared" si="7"/>
        <v>0.8655057428677287</v>
      </c>
      <c r="I85" s="272">
        <f>D85+E85</f>
        <v>3692</v>
      </c>
      <c r="J85" s="273">
        <f t="shared" si="8"/>
        <v>1.367914042237866</v>
      </c>
      <c r="K85" s="270">
        <f t="shared" si="11"/>
        <v>6570</v>
      </c>
      <c r="L85" s="273">
        <f t="shared" si="9"/>
        <v>2.434234901815487</v>
      </c>
    </row>
    <row r="86" ht="21.75">
      <c r="B86" s="213" t="s">
        <v>275</v>
      </c>
    </row>
    <row r="87" ht="21.75">
      <c r="M87" s="266"/>
    </row>
    <row r="88" spans="2:13" ht="21.75">
      <c r="B88" s="354" t="s">
        <v>225</v>
      </c>
      <c r="E88" s="93" t="s">
        <v>261</v>
      </c>
      <c r="M88" s="266"/>
    </row>
    <row r="89" ht="21.75">
      <c r="B89" s="354" t="s">
        <v>226</v>
      </c>
    </row>
    <row r="90" ht="21.75">
      <c r="B90" s="354" t="s">
        <v>192</v>
      </c>
    </row>
    <row r="91" ht="21.75">
      <c r="B91" s="354" t="s">
        <v>192</v>
      </c>
    </row>
    <row r="92" ht="21.75">
      <c r="B92" s="354" t="s">
        <v>276</v>
      </c>
    </row>
  </sheetData>
  <mergeCells count="2">
    <mergeCell ref="G2:L2"/>
    <mergeCell ref="A1:L1"/>
  </mergeCells>
  <printOptions/>
  <pageMargins left="0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R5" sqref="R5"/>
    </sheetView>
  </sheetViews>
  <sheetFormatPr defaultColWidth="9.140625" defaultRowHeight="21.75"/>
  <cols>
    <col min="1" max="1" width="32.57421875" style="0" customWidth="1"/>
    <col min="2" max="5" width="7.421875" style="0" customWidth="1"/>
    <col min="6" max="7" width="8.00390625" style="0" hidden="1" customWidth="1"/>
    <col min="8" max="8" width="3.28125" style="320" customWidth="1"/>
    <col min="9" max="9" width="6.57421875" style="0" customWidth="1"/>
    <col min="10" max="10" width="2.7109375" style="0" customWidth="1"/>
    <col min="11" max="11" width="6.7109375" style="0" customWidth="1"/>
    <col min="12" max="12" width="3.140625" style="0" customWidth="1"/>
    <col min="13" max="13" width="6.57421875" style="0" customWidth="1"/>
    <col min="14" max="14" width="3.140625" style="0" customWidth="1"/>
    <col min="15" max="15" width="6.7109375" style="0" customWidth="1"/>
    <col min="16" max="16" width="7.00390625" style="0" customWidth="1"/>
  </cols>
  <sheetData>
    <row r="1" spans="1:16" ht="29.25" customHeight="1">
      <c r="A1" s="430" t="s">
        <v>271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322"/>
    </row>
    <row r="2" spans="1:16" ht="21.75">
      <c r="A2" s="298" t="s">
        <v>132</v>
      </c>
      <c r="B2" s="298" t="s">
        <v>24</v>
      </c>
      <c r="C2" s="298" t="s">
        <v>25</v>
      </c>
      <c r="D2" s="298" t="s">
        <v>26</v>
      </c>
      <c r="E2" s="298" t="s">
        <v>215</v>
      </c>
      <c r="F2" s="329"/>
      <c r="G2" s="329"/>
      <c r="H2" s="431" t="s">
        <v>223</v>
      </c>
      <c r="I2" s="432"/>
      <c r="J2" s="432"/>
      <c r="K2" s="432"/>
      <c r="L2" s="432"/>
      <c r="M2" s="432"/>
      <c r="N2" s="432"/>
      <c r="O2" s="433"/>
      <c r="P2" s="323"/>
    </row>
    <row r="3" spans="1:16" ht="21.75">
      <c r="A3" s="299"/>
      <c r="B3" s="299"/>
      <c r="C3" s="299"/>
      <c r="D3" s="299"/>
      <c r="E3" s="299"/>
      <c r="F3" s="340"/>
      <c r="G3" s="340"/>
      <c r="H3" s="431" t="s">
        <v>227</v>
      </c>
      <c r="I3" s="433"/>
      <c r="J3" s="434" t="s">
        <v>228</v>
      </c>
      <c r="K3" s="433"/>
      <c r="L3" s="434" t="s">
        <v>224</v>
      </c>
      <c r="M3" s="433"/>
      <c r="N3" s="434" t="s">
        <v>236</v>
      </c>
      <c r="O3" s="433"/>
      <c r="P3" s="323"/>
    </row>
    <row r="4" spans="1:16" ht="21.75">
      <c r="A4" s="296" t="s">
        <v>200</v>
      </c>
      <c r="B4" s="296">
        <v>2091</v>
      </c>
      <c r="C4" s="296">
        <v>918</v>
      </c>
      <c r="D4" s="296">
        <v>1741</v>
      </c>
      <c r="E4" s="296">
        <v>1950</v>
      </c>
      <c r="F4" s="341">
        <f>SUM(C4:E4)</f>
        <v>4609</v>
      </c>
      <c r="G4" s="296">
        <f>SUM(C4:D4)</f>
        <v>2659</v>
      </c>
      <c r="H4" s="349" t="s">
        <v>255</v>
      </c>
      <c r="I4" s="343">
        <f>C4/B4</f>
        <v>0.43902439024390244</v>
      </c>
      <c r="J4" s="349" t="s">
        <v>255</v>
      </c>
      <c r="K4" s="343">
        <f>D4/B4</f>
        <v>0.8326159732185557</v>
      </c>
      <c r="L4" s="349" t="s">
        <v>255</v>
      </c>
      <c r="M4" s="346">
        <f>G4/B4</f>
        <v>1.2716403634624582</v>
      </c>
      <c r="N4" s="349" t="s">
        <v>255</v>
      </c>
      <c r="O4" s="346">
        <f>F4/B4</f>
        <v>2.204208512673362</v>
      </c>
      <c r="P4" s="324"/>
    </row>
    <row r="5" spans="1:16" ht="21.75">
      <c r="A5" s="297" t="s">
        <v>201</v>
      </c>
      <c r="B5" s="297">
        <v>389</v>
      </c>
      <c r="C5" s="297">
        <v>298</v>
      </c>
      <c r="D5" s="297">
        <v>367</v>
      </c>
      <c r="E5" s="297">
        <v>792</v>
      </c>
      <c r="F5" s="341">
        <f aca="true" t="shared" si="0" ref="F5:F11">SUM(C5:E5)</f>
        <v>1457</v>
      </c>
      <c r="G5" s="297">
        <f aca="true" t="shared" si="1" ref="G5:G11">SUM(C5:D5)</f>
        <v>665</v>
      </c>
      <c r="H5" s="350" t="s">
        <v>255</v>
      </c>
      <c r="I5" s="344">
        <f aca="true" t="shared" si="2" ref="I5:I11">C5/B5</f>
        <v>0.7660668380462725</v>
      </c>
      <c r="J5" s="350" t="s">
        <v>255</v>
      </c>
      <c r="K5" s="344">
        <f aca="true" t="shared" si="3" ref="K5:K10">D5/B5</f>
        <v>0.9434447300771208</v>
      </c>
      <c r="L5" s="350" t="s">
        <v>255</v>
      </c>
      <c r="M5" s="347">
        <f aca="true" t="shared" si="4" ref="M5:M11">G5/B5</f>
        <v>1.7095115681233932</v>
      </c>
      <c r="N5" s="350" t="s">
        <v>255</v>
      </c>
      <c r="O5" s="347">
        <f aca="true" t="shared" si="5" ref="O5:O11">F5/B5</f>
        <v>3.7455012853470437</v>
      </c>
      <c r="P5" s="324"/>
    </row>
    <row r="6" spans="1:16" ht="24" customHeight="1">
      <c r="A6" s="297" t="s">
        <v>239</v>
      </c>
      <c r="B6" s="253">
        <v>118</v>
      </c>
      <c r="C6" s="253">
        <v>62</v>
      </c>
      <c r="D6" s="253">
        <v>107</v>
      </c>
      <c r="E6" s="253">
        <v>83</v>
      </c>
      <c r="F6" s="341">
        <f t="shared" si="0"/>
        <v>252</v>
      </c>
      <c r="G6" s="297">
        <f t="shared" si="1"/>
        <v>169</v>
      </c>
      <c r="H6" s="350" t="s">
        <v>255</v>
      </c>
      <c r="I6" s="344">
        <f t="shared" si="2"/>
        <v>0.5254237288135594</v>
      </c>
      <c r="J6" s="350" t="s">
        <v>255</v>
      </c>
      <c r="K6" s="344">
        <f t="shared" si="3"/>
        <v>0.9067796610169492</v>
      </c>
      <c r="L6" s="350" t="s">
        <v>255</v>
      </c>
      <c r="M6" s="347">
        <f t="shared" si="4"/>
        <v>1.4322033898305084</v>
      </c>
      <c r="N6" s="350" t="s">
        <v>255</v>
      </c>
      <c r="O6" s="347">
        <f t="shared" si="5"/>
        <v>2.135593220338983</v>
      </c>
      <c r="P6" s="325"/>
    </row>
    <row r="7" spans="1:16" ht="21.75">
      <c r="A7" s="297" t="s">
        <v>202</v>
      </c>
      <c r="B7" s="297">
        <v>96</v>
      </c>
      <c r="C7" s="297">
        <v>55</v>
      </c>
      <c r="D7" s="297">
        <v>86</v>
      </c>
      <c r="E7" s="297">
        <v>33</v>
      </c>
      <c r="F7" s="341">
        <f t="shared" si="0"/>
        <v>174</v>
      </c>
      <c r="G7" s="297">
        <f t="shared" si="1"/>
        <v>141</v>
      </c>
      <c r="H7" s="350" t="s">
        <v>255</v>
      </c>
      <c r="I7" s="344">
        <f t="shared" si="2"/>
        <v>0.5729166666666666</v>
      </c>
      <c r="J7" s="350" t="s">
        <v>255</v>
      </c>
      <c r="K7" s="344">
        <f t="shared" si="3"/>
        <v>0.8958333333333334</v>
      </c>
      <c r="L7" s="350" t="s">
        <v>255</v>
      </c>
      <c r="M7" s="347">
        <f t="shared" si="4"/>
        <v>1.46875</v>
      </c>
      <c r="N7" s="350" t="s">
        <v>255</v>
      </c>
      <c r="O7" s="347">
        <f t="shared" si="5"/>
        <v>1.8125</v>
      </c>
      <c r="P7" s="324"/>
    </row>
    <row r="8" spans="1:16" ht="21.75">
      <c r="A8" s="297" t="s">
        <v>240</v>
      </c>
      <c r="B8" s="355">
        <v>1</v>
      </c>
      <c r="C8" s="297">
        <v>16</v>
      </c>
      <c r="D8" s="297">
        <v>18</v>
      </c>
      <c r="E8" s="297">
        <v>17</v>
      </c>
      <c r="F8" s="341">
        <f t="shared" si="0"/>
        <v>51</v>
      </c>
      <c r="G8" s="297">
        <f t="shared" si="1"/>
        <v>34</v>
      </c>
      <c r="H8" s="350" t="s">
        <v>255</v>
      </c>
      <c r="I8" s="344">
        <f t="shared" si="2"/>
        <v>16</v>
      </c>
      <c r="J8" s="350" t="s">
        <v>255</v>
      </c>
      <c r="K8" s="344">
        <f t="shared" si="3"/>
        <v>18</v>
      </c>
      <c r="L8" s="350" t="s">
        <v>255</v>
      </c>
      <c r="M8" s="347">
        <f t="shared" si="4"/>
        <v>34</v>
      </c>
      <c r="N8" s="350" t="s">
        <v>255</v>
      </c>
      <c r="O8" s="347">
        <f t="shared" si="5"/>
        <v>51</v>
      </c>
      <c r="P8" s="324"/>
    </row>
    <row r="9" spans="1:16" ht="21.75">
      <c r="A9" s="297" t="s">
        <v>100</v>
      </c>
      <c r="B9" s="297">
        <v>4</v>
      </c>
      <c r="C9" s="297">
        <v>4</v>
      </c>
      <c r="D9" s="297">
        <v>9</v>
      </c>
      <c r="E9" s="297">
        <v>1</v>
      </c>
      <c r="F9" s="341">
        <f t="shared" si="0"/>
        <v>14</v>
      </c>
      <c r="G9" s="297">
        <f t="shared" si="1"/>
        <v>13</v>
      </c>
      <c r="H9" s="350" t="s">
        <v>255</v>
      </c>
      <c r="I9" s="344">
        <f t="shared" si="2"/>
        <v>1</v>
      </c>
      <c r="J9" s="350" t="s">
        <v>255</v>
      </c>
      <c r="K9" s="344">
        <f t="shared" si="3"/>
        <v>2.25</v>
      </c>
      <c r="L9" s="350" t="s">
        <v>255</v>
      </c>
      <c r="M9" s="347">
        <f t="shared" si="4"/>
        <v>3.25</v>
      </c>
      <c r="N9" s="350" t="s">
        <v>255</v>
      </c>
      <c r="O9" s="347">
        <f t="shared" si="5"/>
        <v>3.5</v>
      </c>
      <c r="P9" s="324"/>
    </row>
    <row r="10" spans="1:17" ht="21.75">
      <c r="A10" s="297" t="s">
        <v>101</v>
      </c>
      <c r="B10" s="297">
        <v>0</v>
      </c>
      <c r="C10" s="297">
        <v>3</v>
      </c>
      <c r="D10" s="297">
        <v>8</v>
      </c>
      <c r="E10" s="297">
        <v>2</v>
      </c>
      <c r="F10" s="341">
        <f t="shared" si="0"/>
        <v>13</v>
      </c>
      <c r="G10" s="297">
        <f t="shared" si="1"/>
        <v>11</v>
      </c>
      <c r="H10" s="350" t="s">
        <v>273</v>
      </c>
      <c r="I10" s="344" t="e">
        <f t="shared" si="2"/>
        <v>#DIV/0!</v>
      </c>
      <c r="J10" s="350" t="s">
        <v>273</v>
      </c>
      <c r="K10" s="344" t="e">
        <f t="shared" si="3"/>
        <v>#DIV/0!</v>
      </c>
      <c r="L10" s="350" t="s">
        <v>273</v>
      </c>
      <c r="M10" s="347" t="e">
        <f t="shared" si="4"/>
        <v>#DIV/0!</v>
      </c>
      <c r="N10" s="350" t="s">
        <v>273</v>
      </c>
      <c r="O10" s="347" t="e">
        <f t="shared" si="5"/>
        <v>#DIV/0!</v>
      </c>
      <c r="P10" s="326"/>
      <c r="Q10" s="320"/>
    </row>
    <row r="11" spans="1:16" s="300" customFormat="1" ht="21.75">
      <c r="A11" s="301" t="s">
        <v>20</v>
      </c>
      <c r="B11" s="301">
        <f>SUM(B4:B10)</f>
        <v>2699</v>
      </c>
      <c r="C11" s="301">
        <f>SUM(C4:C10)</f>
        <v>1356</v>
      </c>
      <c r="D11" s="301">
        <f>SUM(D4:D10)</f>
        <v>2336</v>
      </c>
      <c r="E11" s="301">
        <f>SUM(E4:E10)</f>
        <v>2878</v>
      </c>
      <c r="F11" s="342">
        <f t="shared" si="0"/>
        <v>6570</v>
      </c>
      <c r="G11" s="352">
        <f t="shared" si="1"/>
        <v>3692</v>
      </c>
      <c r="H11" s="351" t="s">
        <v>255</v>
      </c>
      <c r="I11" s="345">
        <f t="shared" si="2"/>
        <v>0.5024082993701371</v>
      </c>
      <c r="J11" s="351" t="s">
        <v>255</v>
      </c>
      <c r="K11" s="345">
        <f>D11/B11</f>
        <v>0.8655057428677287</v>
      </c>
      <c r="L11" s="351" t="s">
        <v>255</v>
      </c>
      <c r="M11" s="353">
        <f t="shared" si="4"/>
        <v>1.367914042237866</v>
      </c>
      <c r="N11" s="351" t="s">
        <v>255</v>
      </c>
      <c r="O11" s="348">
        <f t="shared" si="5"/>
        <v>2.434234901815487</v>
      </c>
      <c r="P11" s="327"/>
    </row>
    <row r="12" spans="1:16" ht="21.75">
      <c r="A12" s="302"/>
      <c r="B12" s="302"/>
      <c r="C12" s="302"/>
      <c r="D12" s="302"/>
      <c r="E12" s="302"/>
      <c r="F12" s="302"/>
      <c r="G12" s="302"/>
      <c r="H12" s="330"/>
      <c r="I12" s="302"/>
      <c r="J12" s="302"/>
      <c r="K12" s="302"/>
      <c r="L12" s="302"/>
      <c r="M12" s="302"/>
      <c r="N12" s="302"/>
      <c r="O12" s="302"/>
      <c r="P12" s="328"/>
    </row>
    <row r="13" spans="4:8" s="241" customFormat="1" ht="21.75">
      <c r="D13" s="93" t="s">
        <v>261</v>
      </c>
      <c r="H13" s="254"/>
    </row>
  </sheetData>
  <mergeCells count="6">
    <mergeCell ref="A1:O1"/>
    <mergeCell ref="H2:O2"/>
    <mergeCell ref="N3:O3"/>
    <mergeCell ref="L3:M3"/>
    <mergeCell ref="J3:K3"/>
    <mergeCell ref="H3:I3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5"/>
  <sheetViews>
    <sheetView workbookViewId="0" topLeftCell="C73">
      <selection activeCell="X85" sqref="X85"/>
    </sheetView>
  </sheetViews>
  <sheetFormatPr defaultColWidth="9.140625" defaultRowHeight="21.75"/>
  <cols>
    <col min="1" max="1" width="3.8515625" style="106" customWidth="1"/>
    <col min="2" max="2" width="30.140625" style="31" customWidth="1"/>
    <col min="3" max="3" width="6.140625" style="31" customWidth="1"/>
    <col min="4" max="4" width="6.00390625" style="31" customWidth="1"/>
    <col min="5" max="5" width="5.8515625" style="31" customWidth="1"/>
    <col min="6" max="6" width="6.7109375" style="2" customWidth="1"/>
    <col min="7" max="7" width="4.8515625" style="31" customWidth="1"/>
    <col min="8" max="8" width="5.00390625" style="31" customWidth="1"/>
    <col min="9" max="9" width="4.8515625" style="31" customWidth="1"/>
    <col min="10" max="10" width="5.28125" style="2" customWidth="1"/>
    <col min="11" max="11" width="6.140625" style="31" customWidth="1"/>
    <col min="12" max="12" width="5.28125" style="31" customWidth="1"/>
    <col min="13" max="13" width="5.140625" style="31" customWidth="1"/>
    <col min="14" max="14" width="6.7109375" style="2" customWidth="1"/>
    <col min="15" max="15" width="6.140625" style="72" customWidth="1"/>
    <col min="16" max="16" width="6.421875" style="72" customWidth="1"/>
    <col min="17" max="17" width="6.28125" style="72" customWidth="1"/>
    <col min="18" max="18" width="5.00390625" style="64" customWidth="1"/>
    <col min="19" max="21" width="5.140625" style="64" customWidth="1"/>
    <col min="22" max="22" width="6.28125" style="2" customWidth="1"/>
    <col min="23" max="23" width="7.00390625" style="31" customWidth="1"/>
    <col min="24" max="24" width="7.28125" style="31" customWidth="1"/>
    <col min="25" max="16384" width="9.140625" style="31" customWidth="1"/>
  </cols>
  <sheetData>
    <row r="1" spans="1:22" ht="21.75">
      <c r="A1" s="435" t="s">
        <v>265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</row>
    <row r="2" spans="1:22" ht="21.75">
      <c r="A2" s="436" t="s">
        <v>21</v>
      </c>
      <c r="B2" s="439" t="s">
        <v>0</v>
      </c>
      <c r="C2" s="442" t="s">
        <v>23</v>
      </c>
      <c r="D2" s="442"/>
      <c r="E2" s="442"/>
      <c r="F2" s="442"/>
      <c r="G2" s="442" t="s">
        <v>27</v>
      </c>
      <c r="H2" s="442"/>
      <c r="I2" s="442"/>
      <c r="J2" s="442"/>
      <c r="K2" s="443" t="s">
        <v>94</v>
      </c>
      <c r="L2" s="444"/>
      <c r="M2" s="444"/>
      <c r="N2" s="445"/>
      <c r="O2" s="107"/>
      <c r="P2" s="447" t="s">
        <v>166</v>
      </c>
      <c r="Q2" s="448"/>
      <c r="R2" s="75"/>
      <c r="S2" s="75"/>
      <c r="T2" s="75"/>
      <c r="U2" s="75"/>
      <c r="V2" s="76"/>
    </row>
    <row r="3" spans="1:22" ht="21">
      <c r="A3" s="437"/>
      <c r="B3" s="440"/>
      <c r="C3" s="47"/>
      <c r="D3" s="47"/>
      <c r="E3" s="47"/>
      <c r="F3" s="4"/>
      <c r="G3" s="47"/>
      <c r="H3" s="47"/>
      <c r="I3" s="47"/>
      <c r="J3" s="4"/>
      <c r="K3" s="446" t="s">
        <v>28</v>
      </c>
      <c r="L3" s="446"/>
      <c r="M3" s="446"/>
      <c r="N3" s="446"/>
      <c r="O3" s="6" t="s">
        <v>29</v>
      </c>
      <c r="P3" s="108" t="s">
        <v>162</v>
      </c>
      <c r="Q3" s="108" t="s">
        <v>162</v>
      </c>
      <c r="R3" s="79" t="s">
        <v>27</v>
      </c>
      <c r="S3" s="81" t="s">
        <v>29</v>
      </c>
      <c r="T3" s="81" t="s">
        <v>157</v>
      </c>
      <c r="U3" s="79" t="s">
        <v>158</v>
      </c>
      <c r="V3" s="6" t="s">
        <v>20</v>
      </c>
    </row>
    <row r="4" spans="1:22" ht="21">
      <c r="A4" s="437"/>
      <c r="B4" s="440"/>
      <c r="C4" s="46" t="s">
        <v>24</v>
      </c>
      <c r="D4" s="46" t="s">
        <v>25</v>
      </c>
      <c r="E4" s="46" t="s">
        <v>26</v>
      </c>
      <c r="F4" s="6" t="s">
        <v>20</v>
      </c>
      <c r="G4" s="46" t="s">
        <v>24</v>
      </c>
      <c r="H4" s="46" t="s">
        <v>25</v>
      </c>
      <c r="I4" s="46" t="s">
        <v>26</v>
      </c>
      <c r="J4" s="6" t="s">
        <v>20</v>
      </c>
      <c r="K4" s="46" t="s">
        <v>24</v>
      </c>
      <c r="L4" s="46" t="s">
        <v>25</v>
      </c>
      <c r="M4" s="46" t="s">
        <v>26</v>
      </c>
      <c r="N4" s="6" t="s">
        <v>20</v>
      </c>
      <c r="O4" s="6" t="s">
        <v>30</v>
      </c>
      <c r="P4" s="108" t="s">
        <v>163</v>
      </c>
      <c r="Q4" s="108" t="s">
        <v>165</v>
      </c>
      <c r="R4" s="79" t="s">
        <v>128</v>
      </c>
      <c r="S4" s="81" t="s">
        <v>155</v>
      </c>
      <c r="T4" s="81" t="s">
        <v>78</v>
      </c>
      <c r="U4" s="81" t="s">
        <v>159</v>
      </c>
      <c r="V4" s="6" t="s">
        <v>31</v>
      </c>
    </row>
    <row r="5" spans="1:22" ht="21">
      <c r="A5" s="438"/>
      <c r="B5" s="441"/>
      <c r="C5" s="43"/>
      <c r="D5" s="43"/>
      <c r="E5" s="43"/>
      <c r="F5" s="5"/>
      <c r="G5" s="43"/>
      <c r="H5" s="43"/>
      <c r="I5" s="43"/>
      <c r="J5" s="5"/>
      <c r="K5" s="43"/>
      <c r="L5" s="43"/>
      <c r="M5" s="43"/>
      <c r="N5" s="5"/>
      <c r="O5" s="109"/>
      <c r="P5" s="110" t="s">
        <v>164</v>
      </c>
      <c r="Q5" s="110"/>
      <c r="R5" s="62"/>
      <c r="S5" s="82" t="s">
        <v>156</v>
      </c>
      <c r="T5" s="82" t="s">
        <v>133</v>
      </c>
      <c r="U5" s="82" t="s">
        <v>160</v>
      </c>
      <c r="V5" s="5"/>
    </row>
    <row r="6" spans="1:22" ht="19.5" customHeight="1">
      <c r="A6" s="102"/>
      <c r="B6" s="10" t="s">
        <v>200</v>
      </c>
      <c r="C6" s="37">
        <f>SUM(C7:C15,C18:C48)</f>
        <v>1366</v>
      </c>
      <c r="D6" s="37">
        <f>SUM(D7:D15,D18:D48)</f>
        <v>422</v>
      </c>
      <c r="E6" s="37">
        <f>SUM(E7:E15,E18:E48)</f>
        <v>620</v>
      </c>
      <c r="F6" s="3">
        <f>SUM(C6:E6)</f>
        <v>2408</v>
      </c>
      <c r="G6" s="37">
        <f>SUM(G7:G15,G18:G48)</f>
        <v>368</v>
      </c>
      <c r="H6" s="37">
        <f>SUM(H7:H15,H18:H48)</f>
        <v>98</v>
      </c>
      <c r="I6" s="37">
        <f>SUM(I7:I15,I18:I48)</f>
        <v>63</v>
      </c>
      <c r="J6" s="3">
        <f>SUM(G6:I6)</f>
        <v>529</v>
      </c>
      <c r="K6" s="37">
        <f>SUM(C6,G6)</f>
        <v>1734</v>
      </c>
      <c r="L6" s="37">
        <f>SUM(D6,H6)</f>
        <v>520</v>
      </c>
      <c r="M6" s="37">
        <f>SUM(E6,I6)</f>
        <v>683</v>
      </c>
      <c r="N6" s="37">
        <f>SUM(F6,J6)</f>
        <v>2937</v>
      </c>
      <c r="O6" s="69">
        <f aca="true" t="shared" si="0" ref="O6:U6">SUM(O7:O15,O18:O48)</f>
        <v>942</v>
      </c>
      <c r="P6" s="69">
        <f t="shared" si="0"/>
        <v>80</v>
      </c>
      <c r="Q6" s="69">
        <f t="shared" si="0"/>
        <v>2335</v>
      </c>
      <c r="R6" s="69">
        <f t="shared" si="0"/>
        <v>303</v>
      </c>
      <c r="S6" s="69">
        <f t="shared" si="0"/>
        <v>66</v>
      </c>
      <c r="T6" s="69">
        <f t="shared" si="0"/>
        <v>25</v>
      </c>
      <c r="U6" s="69">
        <f t="shared" si="0"/>
        <v>12</v>
      </c>
      <c r="V6" s="3">
        <f>SUM(N6:U6)</f>
        <v>6700</v>
      </c>
    </row>
    <row r="7" spans="1:22" ht="19.5" customHeight="1">
      <c r="A7" s="102">
        <v>1</v>
      </c>
      <c r="B7" s="10" t="s">
        <v>16</v>
      </c>
      <c r="C7" s="37">
        <v>0</v>
      </c>
      <c r="D7" s="37">
        <v>48</v>
      </c>
      <c r="E7" s="37">
        <v>153</v>
      </c>
      <c r="F7" s="3">
        <f>SUM(C7:E7)</f>
        <v>201</v>
      </c>
      <c r="G7" s="37">
        <v>0</v>
      </c>
      <c r="H7" s="37">
        <v>29</v>
      </c>
      <c r="I7" s="37">
        <v>30</v>
      </c>
      <c r="J7" s="3">
        <f>SUM(G7:I7)</f>
        <v>59</v>
      </c>
      <c r="K7" s="37">
        <f aca="true" t="shared" si="1" ref="K7:K68">SUM(C7,G7)</f>
        <v>0</v>
      </c>
      <c r="L7" s="37">
        <f aca="true" t="shared" si="2" ref="L7:L68">SUM(D7,H7)</f>
        <v>77</v>
      </c>
      <c r="M7" s="37">
        <f aca="true" t="shared" si="3" ref="M7:M68">SUM(E7,I7)</f>
        <v>183</v>
      </c>
      <c r="N7" s="3">
        <f aca="true" t="shared" si="4" ref="N7:N27">SUM(F7,J7)</f>
        <v>260</v>
      </c>
      <c r="O7" s="69">
        <v>197</v>
      </c>
      <c r="P7" s="69">
        <v>8</v>
      </c>
      <c r="Q7" s="69">
        <v>526</v>
      </c>
      <c r="R7" s="58">
        <v>49</v>
      </c>
      <c r="S7" s="58">
        <v>0</v>
      </c>
      <c r="T7" s="58">
        <v>7</v>
      </c>
      <c r="U7" s="58">
        <v>0</v>
      </c>
      <c r="V7" s="3">
        <f aca="true" t="shared" si="5" ref="V7:V68">SUM(N7:U7)</f>
        <v>1047</v>
      </c>
    </row>
    <row r="8" spans="1:22" ht="19.5" customHeight="1">
      <c r="A8" s="103">
        <v>2</v>
      </c>
      <c r="B8" s="11" t="s">
        <v>1</v>
      </c>
      <c r="C8" s="38">
        <v>111</v>
      </c>
      <c r="D8" s="38">
        <v>11</v>
      </c>
      <c r="E8" s="38">
        <v>27</v>
      </c>
      <c r="F8" s="3">
        <f aca="true" t="shared" si="6" ref="F8:F87">SUM(C8:E8)</f>
        <v>149</v>
      </c>
      <c r="G8" s="38">
        <v>21</v>
      </c>
      <c r="H8" s="38">
        <v>3</v>
      </c>
      <c r="I8" s="38">
        <v>0</v>
      </c>
      <c r="J8" s="3">
        <f aca="true" t="shared" si="7" ref="J8:J87">SUM(G8:I8)</f>
        <v>24</v>
      </c>
      <c r="K8" s="37">
        <f t="shared" si="1"/>
        <v>132</v>
      </c>
      <c r="L8" s="37">
        <f t="shared" si="2"/>
        <v>14</v>
      </c>
      <c r="M8" s="37">
        <f t="shared" si="3"/>
        <v>27</v>
      </c>
      <c r="N8" s="3">
        <f t="shared" si="4"/>
        <v>173</v>
      </c>
      <c r="O8" s="70">
        <v>120</v>
      </c>
      <c r="P8" s="70">
        <v>2</v>
      </c>
      <c r="Q8" s="70">
        <v>141</v>
      </c>
      <c r="R8" s="58">
        <v>4</v>
      </c>
      <c r="S8" s="58">
        <v>0</v>
      </c>
      <c r="T8" s="58">
        <v>2</v>
      </c>
      <c r="U8" s="58">
        <v>0</v>
      </c>
      <c r="V8" s="3">
        <f t="shared" si="5"/>
        <v>442</v>
      </c>
    </row>
    <row r="9" spans="1:22" ht="19.5" customHeight="1">
      <c r="A9" s="102">
        <v>3</v>
      </c>
      <c r="B9" s="11" t="s">
        <v>2</v>
      </c>
      <c r="C9" s="38">
        <v>52</v>
      </c>
      <c r="D9" s="38">
        <v>3</v>
      </c>
      <c r="E9" s="38">
        <v>7</v>
      </c>
      <c r="F9" s="3">
        <f t="shared" si="6"/>
        <v>62</v>
      </c>
      <c r="G9" s="38">
        <v>10</v>
      </c>
      <c r="H9" s="38">
        <v>0</v>
      </c>
      <c r="I9" s="38">
        <v>0</v>
      </c>
      <c r="J9" s="3">
        <f t="shared" si="7"/>
        <v>10</v>
      </c>
      <c r="K9" s="37">
        <f t="shared" si="1"/>
        <v>62</v>
      </c>
      <c r="L9" s="37">
        <f t="shared" si="2"/>
        <v>3</v>
      </c>
      <c r="M9" s="37">
        <f t="shared" si="3"/>
        <v>7</v>
      </c>
      <c r="N9" s="3">
        <f t="shared" si="4"/>
        <v>72</v>
      </c>
      <c r="O9" s="70">
        <v>10</v>
      </c>
      <c r="P9" s="70">
        <v>0</v>
      </c>
      <c r="Q9" s="70">
        <v>66</v>
      </c>
      <c r="R9" s="58">
        <v>0</v>
      </c>
      <c r="S9" s="58">
        <v>1</v>
      </c>
      <c r="T9" s="58">
        <v>0</v>
      </c>
      <c r="U9" s="58">
        <v>0</v>
      </c>
      <c r="V9" s="3">
        <f t="shared" si="5"/>
        <v>149</v>
      </c>
    </row>
    <row r="10" spans="1:22" ht="19.5" customHeight="1">
      <c r="A10" s="103">
        <v>4</v>
      </c>
      <c r="B10" s="11" t="s">
        <v>3</v>
      </c>
      <c r="C10" s="38">
        <v>50</v>
      </c>
      <c r="D10" s="38">
        <v>15</v>
      </c>
      <c r="E10" s="38">
        <v>18</v>
      </c>
      <c r="F10" s="3">
        <f t="shared" si="6"/>
        <v>83</v>
      </c>
      <c r="G10" s="38">
        <v>16</v>
      </c>
      <c r="H10" s="38">
        <v>3</v>
      </c>
      <c r="I10" s="38">
        <v>6</v>
      </c>
      <c r="J10" s="3">
        <f t="shared" si="7"/>
        <v>25</v>
      </c>
      <c r="K10" s="37">
        <f t="shared" si="1"/>
        <v>66</v>
      </c>
      <c r="L10" s="37">
        <f t="shared" si="2"/>
        <v>18</v>
      </c>
      <c r="M10" s="37">
        <f t="shared" si="3"/>
        <v>24</v>
      </c>
      <c r="N10" s="3">
        <f t="shared" si="4"/>
        <v>108</v>
      </c>
      <c r="O10" s="70">
        <v>46</v>
      </c>
      <c r="P10" s="70">
        <v>0</v>
      </c>
      <c r="Q10" s="70">
        <v>38</v>
      </c>
      <c r="R10" s="58">
        <v>6</v>
      </c>
      <c r="S10" s="58">
        <v>0</v>
      </c>
      <c r="T10" s="58">
        <v>0</v>
      </c>
      <c r="U10" s="58">
        <v>0</v>
      </c>
      <c r="V10" s="3">
        <f t="shared" si="5"/>
        <v>198</v>
      </c>
    </row>
    <row r="11" spans="1:22" ht="19.5" customHeight="1">
      <c r="A11" s="102">
        <v>5</v>
      </c>
      <c r="B11" s="11" t="s">
        <v>4</v>
      </c>
      <c r="C11" s="38">
        <v>101</v>
      </c>
      <c r="D11" s="38">
        <v>3</v>
      </c>
      <c r="E11" s="38">
        <v>10</v>
      </c>
      <c r="F11" s="3">
        <f t="shared" si="6"/>
        <v>114</v>
      </c>
      <c r="G11" s="38">
        <v>34</v>
      </c>
      <c r="H11" s="38">
        <v>0</v>
      </c>
      <c r="I11" s="38">
        <v>0</v>
      </c>
      <c r="J11" s="3">
        <f t="shared" si="7"/>
        <v>34</v>
      </c>
      <c r="K11" s="37">
        <f t="shared" si="1"/>
        <v>135</v>
      </c>
      <c r="L11" s="37">
        <f t="shared" si="2"/>
        <v>3</v>
      </c>
      <c r="M11" s="37">
        <f t="shared" si="3"/>
        <v>10</v>
      </c>
      <c r="N11" s="3">
        <f t="shared" si="4"/>
        <v>148</v>
      </c>
      <c r="O11" s="70">
        <v>12</v>
      </c>
      <c r="P11" s="70">
        <v>0</v>
      </c>
      <c r="Q11" s="70">
        <v>41</v>
      </c>
      <c r="R11" s="58">
        <v>15</v>
      </c>
      <c r="S11" s="58">
        <v>19</v>
      </c>
      <c r="T11" s="58">
        <v>0</v>
      </c>
      <c r="U11" s="58">
        <v>0</v>
      </c>
      <c r="V11" s="3">
        <f t="shared" si="5"/>
        <v>235</v>
      </c>
    </row>
    <row r="12" spans="1:22" ht="19.5" customHeight="1">
      <c r="A12" s="103">
        <v>6</v>
      </c>
      <c r="B12" s="11" t="s">
        <v>5</v>
      </c>
      <c r="C12" s="38">
        <v>50</v>
      </c>
      <c r="D12" s="38">
        <v>5</v>
      </c>
      <c r="E12" s="38">
        <v>22</v>
      </c>
      <c r="F12" s="3">
        <f t="shared" si="6"/>
        <v>77</v>
      </c>
      <c r="G12" s="38">
        <v>22</v>
      </c>
      <c r="H12" s="38">
        <v>1</v>
      </c>
      <c r="I12" s="38">
        <v>1</v>
      </c>
      <c r="J12" s="3">
        <f t="shared" si="7"/>
        <v>24</v>
      </c>
      <c r="K12" s="37">
        <f t="shared" si="1"/>
        <v>72</v>
      </c>
      <c r="L12" s="37">
        <f t="shared" si="2"/>
        <v>6</v>
      </c>
      <c r="M12" s="37">
        <f t="shared" si="3"/>
        <v>23</v>
      </c>
      <c r="N12" s="3">
        <f t="shared" si="4"/>
        <v>101</v>
      </c>
      <c r="O12" s="70">
        <v>31</v>
      </c>
      <c r="P12" s="70">
        <v>0</v>
      </c>
      <c r="Q12" s="70">
        <v>29</v>
      </c>
      <c r="R12" s="58">
        <v>0</v>
      </c>
      <c r="S12" s="58">
        <v>0</v>
      </c>
      <c r="T12" s="58">
        <v>1</v>
      </c>
      <c r="U12" s="58">
        <v>0</v>
      </c>
      <c r="V12" s="3">
        <f t="shared" si="5"/>
        <v>162</v>
      </c>
    </row>
    <row r="13" spans="1:22" ht="19.5" customHeight="1">
      <c r="A13" s="102">
        <v>7</v>
      </c>
      <c r="B13" s="11" t="s">
        <v>6</v>
      </c>
      <c r="C13" s="38">
        <v>226</v>
      </c>
      <c r="D13" s="38">
        <v>12</v>
      </c>
      <c r="E13" s="38">
        <v>43</v>
      </c>
      <c r="F13" s="3">
        <f t="shared" si="6"/>
        <v>281</v>
      </c>
      <c r="G13" s="38">
        <v>51</v>
      </c>
      <c r="H13" s="38">
        <v>5</v>
      </c>
      <c r="I13" s="38">
        <v>4</v>
      </c>
      <c r="J13" s="3">
        <f t="shared" si="7"/>
        <v>60</v>
      </c>
      <c r="K13" s="37">
        <f t="shared" si="1"/>
        <v>277</v>
      </c>
      <c r="L13" s="37">
        <f t="shared" si="2"/>
        <v>17</v>
      </c>
      <c r="M13" s="37">
        <f t="shared" si="3"/>
        <v>47</v>
      </c>
      <c r="N13" s="3">
        <f t="shared" si="4"/>
        <v>341</v>
      </c>
      <c r="O13" s="70">
        <v>73</v>
      </c>
      <c r="P13" s="70">
        <v>0</v>
      </c>
      <c r="Q13" s="70">
        <v>59</v>
      </c>
      <c r="R13" s="58">
        <v>0</v>
      </c>
      <c r="S13" s="58">
        <v>0</v>
      </c>
      <c r="T13" s="58">
        <v>0</v>
      </c>
      <c r="U13" s="58">
        <v>0</v>
      </c>
      <c r="V13" s="3">
        <f t="shared" si="5"/>
        <v>473</v>
      </c>
    </row>
    <row r="14" spans="1:22" ht="19.5" customHeight="1">
      <c r="A14" s="103">
        <v>8</v>
      </c>
      <c r="B14" s="11" t="s">
        <v>7</v>
      </c>
      <c r="C14" s="38">
        <v>198</v>
      </c>
      <c r="D14" s="38">
        <v>25</v>
      </c>
      <c r="E14" s="38">
        <v>51</v>
      </c>
      <c r="F14" s="3">
        <f t="shared" si="6"/>
        <v>274</v>
      </c>
      <c r="G14" s="38">
        <v>37</v>
      </c>
      <c r="H14" s="38">
        <v>1</v>
      </c>
      <c r="I14" s="38">
        <v>2</v>
      </c>
      <c r="J14" s="3">
        <f t="shared" si="7"/>
        <v>40</v>
      </c>
      <c r="K14" s="37">
        <f t="shared" si="1"/>
        <v>235</v>
      </c>
      <c r="L14" s="37">
        <f t="shared" si="2"/>
        <v>26</v>
      </c>
      <c r="M14" s="37">
        <f t="shared" si="3"/>
        <v>53</v>
      </c>
      <c r="N14" s="3">
        <f t="shared" si="4"/>
        <v>314</v>
      </c>
      <c r="O14" s="70">
        <v>37</v>
      </c>
      <c r="P14" s="70">
        <v>0</v>
      </c>
      <c r="Q14" s="70">
        <v>145</v>
      </c>
      <c r="R14" s="58">
        <v>89</v>
      </c>
      <c r="S14" s="58">
        <v>0</v>
      </c>
      <c r="T14" s="58">
        <v>1</v>
      </c>
      <c r="U14" s="58">
        <v>9</v>
      </c>
      <c r="V14" s="3">
        <f t="shared" si="5"/>
        <v>595</v>
      </c>
    </row>
    <row r="15" spans="1:22" ht="19.5" customHeight="1">
      <c r="A15" s="102">
        <v>9</v>
      </c>
      <c r="B15" s="11" t="s">
        <v>9</v>
      </c>
      <c r="C15" s="38">
        <v>270</v>
      </c>
      <c r="D15" s="38">
        <v>8</v>
      </c>
      <c r="E15" s="38">
        <v>30</v>
      </c>
      <c r="F15" s="3">
        <f t="shared" si="6"/>
        <v>308</v>
      </c>
      <c r="G15" s="38">
        <v>64</v>
      </c>
      <c r="H15" s="38">
        <v>0</v>
      </c>
      <c r="I15" s="38">
        <v>0</v>
      </c>
      <c r="J15" s="3">
        <f t="shared" si="7"/>
        <v>64</v>
      </c>
      <c r="K15" s="37">
        <f t="shared" si="1"/>
        <v>334</v>
      </c>
      <c r="L15" s="37">
        <f t="shared" si="2"/>
        <v>8</v>
      </c>
      <c r="M15" s="37">
        <f t="shared" si="3"/>
        <v>30</v>
      </c>
      <c r="N15" s="3">
        <f t="shared" si="4"/>
        <v>372</v>
      </c>
      <c r="O15" s="70">
        <v>48</v>
      </c>
      <c r="P15" s="70">
        <v>1</v>
      </c>
      <c r="Q15" s="70">
        <v>403</v>
      </c>
      <c r="R15" s="58">
        <v>0</v>
      </c>
      <c r="S15" s="58">
        <v>45</v>
      </c>
      <c r="T15" s="58">
        <v>9</v>
      </c>
      <c r="U15" s="58">
        <v>0</v>
      </c>
      <c r="V15" s="3">
        <f t="shared" si="5"/>
        <v>878</v>
      </c>
    </row>
    <row r="16" spans="1:22" ht="19.5" customHeight="1">
      <c r="A16" s="103">
        <v>10</v>
      </c>
      <c r="B16" s="11" t="s">
        <v>188</v>
      </c>
      <c r="C16" s="38">
        <v>68</v>
      </c>
      <c r="D16" s="38">
        <v>5</v>
      </c>
      <c r="E16" s="38">
        <v>30</v>
      </c>
      <c r="F16" s="3">
        <f>SUM(C16:E16)</f>
        <v>103</v>
      </c>
      <c r="G16" s="38">
        <v>28</v>
      </c>
      <c r="H16" s="38">
        <v>0</v>
      </c>
      <c r="I16" s="38">
        <v>0</v>
      </c>
      <c r="J16" s="3">
        <f>SUM(G16:I16)</f>
        <v>28</v>
      </c>
      <c r="K16" s="37">
        <f t="shared" si="1"/>
        <v>96</v>
      </c>
      <c r="L16" s="37">
        <f t="shared" si="2"/>
        <v>5</v>
      </c>
      <c r="M16" s="37">
        <f t="shared" si="3"/>
        <v>30</v>
      </c>
      <c r="N16" s="3">
        <f t="shared" si="4"/>
        <v>131</v>
      </c>
      <c r="O16" s="70">
        <v>48</v>
      </c>
      <c r="P16" s="70">
        <v>1</v>
      </c>
      <c r="Q16" s="70">
        <v>46</v>
      </c>
      <c r="R16" s="58">
        <v>0</v>
      </c>
      <c r="S16" s="58">
        <v>0</v>
      </c>
      <c r="T16" s="58">
        <v>1</v>
      </c>
      <c r="U16" s="58">
        <v>0</v>
      </c>
      <c r="V16" s="3">
        <f t="shared" si="5"/>
        <v>227</v>
      </c>
    </row>
    <row r="17" spans="1:22" ht="19.5" customHeight="1">
      <c r="A17" s="102">
        <v>11</v>
      </c>
      <c r="B17" s="11" t="s">
        <v>189</v>
      </c>
      <c r="C17" s="38">
        <v>202</v>
      </c>
      <c r="D17" s="38">
        <v>3</v>
      </c>
      <c r="E17" s="38">
        <v>0</v>
      </c>
      <c r="F17" s="3">
        <f t="shared" si="6"/>
        <v>205</v>
      </c>
      <c r="G17" s="38">
        <v>36</v>
      </c>
      <c r="H17" s="38">
        <v>0</v>
      </c>
      <c r="I17" s="38">
        <v>0</v>
      </c>
      <c r="J17" s="3">
        <f t="shared" si="7"/>
        <v>36</v>
      </c>
      <c r="K17" s="37">
        <f t="shared" si="1"/>
        <v>238</v>
      </c>
      <c r="L17" s="37">
        <f t="shared" si="2"/>
        <v>3</v>
      </c>
      <c r="M17" s="37">
        <f t="shared" si="3"/>
        <v>0</v>
      </c>
      <c r="N17" s="3">
        <f t="shared" si="4"/>
        <v>241</v>
      </c>
      <c r="O17" s="70">
        <v>0</v>
      </c>
      <c r="P17" s="70">
        <v>0</v>
      </c>
      <c r="Q17" s="70">
        <v>357</v>
      </c>
      <c r="R17" s="58">
        <v>0</v>
      </c>
      <c r="S17" s="58">
        <v>45</v>
      </c>
      <c r="T17" s="58">
        <v>8</v>
      </c>
      <c r="U17" s="58">
        <v>0</v>
      </c>
      <c r="V17" s="3">
        <f t="shared" si="5"/>
        <v>651</v>
      </c>
    </row>
    <row r="18" spans="1:22" ht="19.5" customHeight="1">
      <c r="A18" s="103">
        <v>12</v>
      </c>
      <c r="B18" s="11" t="s">
        <v>10</v>
      </c>
      <c r="C18" s="38">
        <v>71</v>
      </c>
      <c r="D18" s="38">
        <v>2</v>
      </c>
      <c r="E18" s="38">
        <v>9</v>
      </c>
      <c r="F18" s="3">
        <f t="shared" si="6"/>
        <v>82</v>
      </c>
      <c r="G18" s="38">
        <v>17</v>
      </c>
      <c r="H18" s="38">
        <v>2</v>
      </c>
      <c r="I18" s="38">
        <v>1</v>
      </c>
      <c r="J18" s="3">
        <f t="shared" si="7"/>
        <v>20</v>
      </c>
      <c r="K18" s="37">
        <f t="shared" si="1"/>
        <v>88</v>
      </c>
      <c r="L18" s="37">
        <f t="shared" si="2"/>
        <v>4</v>
      </c>
      <c r="M18" s="37">
        <f t="shared" si="3"/>
        <v>10</v>
      </c>
      <c r="N18" s="3">
        <f t="shared" si="4"/>
        <v>102</v>
      </c>
      <c r="O18" s="70">
        <v>13</v>
      </c>
      <c r="P18" s="70">
        <v>0</v>
      </c>
      <c r="Q18" s="70">
        <v>60</v>
      </c>
      <c r="R18" s="58">
        <v>0</v>
      </c>
      <c r="S18" s="58">
        <v>0</v>
      </c>
      <c r="T18" s="58">
        <v>0</v>
      </c>
      <c r="U18" s="58">
        <v>0</v>
      </c>
      <c r="V18" s="3">
        <f t="shared" si="5"/>
        <v>175</v>
      </c>
    </row>
    <row r="19" spans="1:22" ht="19.5" customHeight="1">
      <c r="A19" s="102">
        <v>13</v>
      </c>
      <c r="B19" s="11" t="s">
        <v>11</v>
      </c>
      <c r="C19" s="38">
        <v>45</v>
      </c>
      <c r="D19" s="38">
        <v>6</v>
      </c>
      <c r="E19" s="38">
        <v>12</v>
      </c>
      <c r="F19" s="3">
        <f t="shared" si="6"/>
        <v>63</v>
      </c>
      <c r="G19" s="38">
        <v>25</v>
      </c>
      <c r="H19" s="38">
        <v>1</v>
      </c>
      <c r="I19" s="38">
        <v>0</v>
      </c>
      <c r="J19" s="3">
        <f t="shared" si="7"/>
        <v>26</v>
      </c>
      <c r="K19" s="37">
        <f t="shared" si="1"/>
        <v>70</v>
      </c>
      <c r="L19" s="37">
        <f t="shared" si="2"/>
        <v>7</v>
      </c>
      <c r="M19" s="37">
        <f t="shared" si="3"/>
        <v>12</v>
      </c>
      <c r="N19" s="3">
        <f t="shared" si="4"/>
        <v>89</v>
      </c>
      <c r="O19" s="70">
        <v>13</v>
      </c>
      <c r="P19" s="70">
        <v>0</v>
      </c>
      <c r="Q19" s="70">
        <v>25</v>
      </c>
      <c r="R19" s="58">
        <v>0</v>
      </c>
      <c r="S19" s="58">
        <v>0</v>
      </c>
      <c r="T19" s="58">
        <v>2</v>
      </c>
      <c r="U19" s="58">
        <v>0</v>
      </c>
      <c r="V19" s="3">
        <f t="shared" si="5"/>
        <v>129</v>
      </c>
    </row>
    <row r="20" spans="1:22" ht="19.5" customHeight="1">
      <c r="A20" s="103">
        <v>14</v>
      </c>
      <c r="B20" s="11" t="s">
        <v>12</v>
      </c>
      <c r="C20" s="38">
        <v>95</v>
      </c>
      <c r="D20" s="38">
        <v>42</v>
      </c>
      <c r="E20" s="38">
        <v>40</v>
      </c>
      <c r="F20" s="3">
        <f t="shared" si="6"/>
        <v>177</v>
      </c>
      <c r="G20" s="38">
        <v>28</v>
      </c>
      <c r="H20" s="38">
        <v>4</v>
      </c>
      <c r="I20" s="38">
        <v>3</v>
      </c>
      <c r="J20" s="3">
        <f t="shared" si="7"/>
        <v>35</v>
      </c>
      <c r="K20" s="37">
        <f t="shared" si="1"/>
        <v>123</v>
      </c>
      <c r="L20" s="37">
        <f t="shared" si="2"/>
        <v>46</v>
      </c>
      <c r="M20" s="37">
        <f t="shared" si="3"/>
        <v>43</v>
      </c>
      <c r="N20" s="3">
        <f t="shared" si="4"/>
        <v>212</v>
      </c>
      <c r="O20" s="70">
        <v>32</v>
      </c>
      <c r="P20" s="70">
        <v>1</v>
      </c>
      <c r="Q20" s="70">
        <v>115</v>
      </c>
      <c r="R20" s="58">
        <v>19</v>
      </c>
      <c r="S20" s="58">
        <v>0</v>
      </c>
      <c r="T20" s="58">
        <v>0</v>
      </c>
      <c r="U20" s="58">
        <v>0</v>
      </c>
      <c r="V20" s="3">
        <f t="shared" si="5"/>
        <v>379</v>
      </c>
    </row>
    <row r="21" spans="1:22" ht="19.5" customHeight="1">
      <c r="A21" s="102">
        <v>15</v>
      </c>
      <c r="B21" s="11" t="s">
        <v>13</v>
      </c>
      <c r="C21" s="38">
        <v>66</v>
      </c>
      <c r="D21" s="38">
        <v>3</v>
      </c>
      <c r="E21" s="38">
        <v>21</v>
      </c>
      <c r="F21" s="3">
        <f t="shared" si="6"/>
        <v>90</v>
      </c>
      <c r="G21" s="38">
        <v>21</v>
      </c>
      <c r="H21" s="38">
        <v>1</v>
      </c>
      <c r="I21" s="38">
        <v>1</v>
      </c>
      <c r="J21" s="3">
        <f t="shared" si="7"/>
        <v>23</v>
      </c>
      <c r="K21" s="37">
        <f t="shared" si="1"/>
        <v>87</v>
      </c>
      <c r="L21" s="37">
        <f t="shared" si="2"/>
        <v>4</v>
      </c>
      <c r="M21" s="37">
        <f t="shared" si="3"/>
        <v>22</v>
      </c>
      <c r="N21" s="3">
        <f t="shared" si="4"/>
        <v>113</v>
      </c>
      <c r="O21" s="70">
        <v>16</v>
      </c>
      <c r="P21" s="70">
        <v>2</v>
      </c>
      <c r="Q21" s="70">
        <v>39</v>
      </c>
      <c r="R21" s="58">
        <v>17</v>
      </c>
      <c r="S21" s="58">
        <v>0</v>
      </c>
      <c r="T21" s="58">
        <v>1</v>
      </c>
      <c r="U21" s="58">
        <v>0</v>
      </c>
      <c r="V21" s="3">
        <f t="shared" si="5"/>
        <v>188</v>
      </c>
    </row>
    <row r="22" spans="1:22" ht="19.5" customHeight="1">
      <c r="A22" s="103">
        <v>16</v>
      </c>
      <c r="B22" s="11" t="s">
        <v>14</v>
      </c>
      <c r="C22" s="38">
        <v>1</v>
      </c>
      <c r="D22" s="38">
        <v>9</v>
      </c>
      <c r="E22" s="38">
        <v>7</v>
      </c>
      <c r="F22" s="3">
        <f t="shared" si="6"/>
        <v>17</v>
      </c>
      <c r="G22" s="38">
        <v>0</v>
      </c>
      <c r="H22" s="38">
        <v>2</v>
      </c>
      <c r="I22" s="38">
        <v>2</v>
      </c>
      <c r="J22" s="3">
        <f t="shared" si="7"/>
        <v>4</v>
      </c>
      <c r="K22" s="37">
        <f t="shared" si="1"/>
        <v>1</v>
      </c>
      <c r="L22" s="37">
        <f t="shared" si="2"/>
        <v>11</v>
      </c>
      <c r="M22" s="37">
        <f t="shared" si="3"/>
        <v>9</v>
      </c>
      <c r="N22" s="3">
        <f t="shared" si="4"/>
        <v>21</v>
      </c>
      <c r="O22" s="70">
        <v>3</v>
      </c>
      <c r="P22" s="70">
        <v>0</v>
      </c>
      <c r="Q22" s="70">
        <v>14</v>
      </c>
      <c r="R22" s="58">
        <v>34</v>
      </c>
      <c r="S22" s="58">
        <v>1</v>
      </c>
      <c r="T22" s="58">
        <v>1</v>
      </c>
      <c r="U22" s="58">
        <v>0</v>
      </c>
      <c r="V22" s="3">
        <f t="shared" si="5"/>
        <v>74</v>
      </c>
    </row>
    <row r="23" spans="1:22" ht="19.5" customHeight="1">
      <c r="A23" s="102">
        <v>17</v>
      </c>
      <c r="B23" s="101" t="s">
        <v>36</v>
      </c>
      <c r="C23" s="38">
        <v>0</v>
      </c>
      <c r="D23" s="38">
        <v>12</v>
      </c>
      <c r="E23" s="38">
        <v>6</v>
      </c>
      <c r="F23" s="3">
        <f t="shared" si="6"/>
        <v>18</v>
      </c>
      <c r="G23" s="38">
        <v>0</v>
      </c>
      <c r="H23" s="38">
        <v>11</v>
      </c>
      <c r="I23" s="38">
        <v>0</v>
      </c>
      <c r="J23" s="3">
        <f t="shared" si="7"/>
        <v>11</v>
      </c>
      <c r="K23" s="37">
        <f t="shared" si="1"/>
        <v>0</v>
      </c>
      <c r="L23" s="37">
        <f t="shared" si="2"/>
        <v>23</v>
      </c>
      <c r="M23" s="37">
        <f t="shared" si="3"/>
        <v>6</v>
      </c>
      <c r="N23" s="3">
        <f t="shared" si="4"/>
        <v>29</v>
      </c>
      <c r="O23" s="70">
        <v>0</v>
      </c>
      <c r="P23" s="70">
        <v>0</v>
      </c>
      <c r="Q23" s="70">
        <v>43</v>
      </c>
      <c r="R23" s="58">
        <v>0</v>
      </c>
      <c r="S23" s="58">
        <v>0</v>
      </c>
      <c r="T23" s="58">
        <v>0</v>
      </c>
      <c r="U23" s="58">
        <v>0</v>
      </c>
      <c r="V23" s="3">
        <f t="shared" si="5"/>
        <v>72</v>
      </c>
    </row>
    <row r="24" spans="1:22" ht="19.5" customHeight="1">
      <c r="A24" s="103">
        <v>18</v>
      </c>
      <c r="B24" s="11" t="s">
        <v>15</v>
      </c>
      <c r="C24" s="38">
        <v>0</v>
      </c>
      <c r="D24" s="38">
        <v>42</v>
      </c>
      <c r="E24" s="38">
        <v>34</v>
      </c>
      <c r="F24" s="3">
        <f t="shared" si="6"/>
        <v>76</v>
      </c>
      <c r="G24" s="38">
        <v>0</v>
      </c>
      <c r="H24" s="38">
        <v>5</v>
      </c>
      <c r="I24" s="38">
        <v>1</v>
      </c>
      <c r="J24" s="3">
        <f t="shared" si="7"/>
        <v>6</v>
      </c>
      <c r="K24" s="37">
        <f t="shared" si="1"/>
        <v>0</v>
      </c>
      <c r="L24" s="37">
        <f t="shared" si="2"/>
        <v>47</v>
      </c>
      <c r="M24" s="37">
        <f t="shared" si="3"/>
        <v>35</v>
      </c>
      <c r="N24" s="3">
        <f t="shared" si="4"/>
        <v>82</v>
      </c>
      <c r="O24" s="70">
        <v>65</v>
      </c>
      <c r="P24" s="70">
        <v>0</v>
      </c>
      <c r="Q24" s="70">
        <v>30</v>
      </c>
      <c r="R24" s="58">
        <v>24</v>
      </c>
      <c r="S24" s="58">
        <v>0</v>
      </c>
      <c r="T24" s="58">
        <v>0</v>
      </c>
      <c r="U24" s="58">
        <v>0</v>
      </c>
      <c r="V24" s="3">
        <f t="shared" si="5"/>
        <v>201</v>
      </c>
    </row>
    <row r="25" spans="1:22" ht="19.5" customHeight="1">
      <c r="A25" s="102">
        <v>19</v>
      </c>
      <c r="B25" s="11" t="s">
        <v>37</v>
      </c>
      <c r="C25" s="38">
        <v>0</v>
      </c>
      <c r="D25" s="38">
        <v>23</v>
      </c>
      <c r="E25" s="38">
        <v>35</v>
      </c>
      <c r="F25" s="3">
        <f t="shared" si="6"/>
        <v>58</v>
      </c>
      <c r="G25" s="38">
        <v>0</v>
      </c>
      <c r="H25" s="38">
        <v>6</v>
      </c>
      <c r="I25" s="38">
        <v>1</v>
      </c>
      <c r="J25" s="3">
        <f t="shared" si="7"/>
        <v>7</v>
      </c>
      <c r="K25" s="37">
        <f t="shared" si="1"/>
        <v>0</v>
      </c>
      <c r="L25" s="37">
        <f t="shared" si="2"/>
        <v>29</v>
      </c>
      <c r="M25" s="37">
        <f t="shared" si="3"/>
        <v>36</v>
      </c>
      <c r="N25" s="3">
        <f t="shared" si="4"/>
        <v>65</v>
      </c>
      <c r="O25" s="70">
        <v>10</v>
      </c>
      <c r="P25" s="70">
        <v>52</v>
      </c>
      <c r="Q25" s="70">
        <v>17</v>
      </c>
      <c r="R25" s="58">
        <v>0</v>
      </c>
      <c r="S25" s="58">
        <v>0</v>
      </c>
      <c r="T25" s="58">
        <v>0</v>
      </c>
      <c r="U25" s="58">
        <v>0</v>
      </c>
      <c r="V25" s="3">
        <f t="shared" si="5"/>
        <v>144</v>
      </c>
    </row>
    <row r="26" spans="1:22" ht="19.5" customHeight="1">
      <c r="A26" s="103">
        <v>20</v>
      </c>
      <c r="B26" s="11" t="s">
        <v>38</v>
      </c>
      <c r="C26" s="38">
        <v>0</v>
      </c>
      <c r="D26" s="38">
        <v>14</v>
      </c>
      <c r="E26" s="38">
        <v>7</v>
      </c>
      <c r="F26" s="3">
        <f t="shared" si="6"/>
        <v>21</v>
      </c>
      <c r="G26" s="38">
        <v>0</v>
      </c>
      <c r="H26" s="38">
        <v>0</v>
      </c>
      <c r="I26" s="38">
        <v>0</v>
      </c>
      <c r="J26" s="3">
        <f t="shared" si="7"/>
        <v>0</v>
      </c>
      <c r="K26" s="37">
        <f t="shared" si="1"/>
        <v>0</v>
      </c>
      <c r="L26" s="37">
        <f t="shared" si="2"/>
        <v>14</v>
      </c>
      <c r="M26" s="37">
        <f t="shared" si="3"/>
        <v>7</v>
      </c>
      <c r="N26" s="3">
        <f t="shared" si="4"/>
        <v>21</v>
      </c>
      <c r="O26" s="70">
        <v>0</v>
      </c>
      <c r="P26" s="70">
        <v>0</v>
      </c>
      <c r="Q26" s="70">
        <v>35</v>
      </c>
      <c r="R26" s="58">
        <v>0</v>
      </c>
      <c r="S26" s="58">
        <v>0</v>
      </c>
      <c r="T26" s="58">
        <v>1</v>
      </c>
      <c r="U26" s="58">
        <v>0</v>
      </c>
      <c r="V26" s="3">
        <f t="shared" si="5"/>
        <v>57</v>
      </c>
    </row>
    <row r="27" spans="1:22" ht="19.5" customHeight="1">
      <c r="A27" s="196">
        <v>21</v>
      </c>
      <c r="B27" s="84" t="s">
        <v>17</v>
      </c>
      <c r="C27" s="78">
        <v>0</v>
      </c>
      <c r="D27" s="78">
        <v>24</v>
      </c>
      <c r="E27" s="78">
        <v>14</v>
      </c>
      <c r="F27" s="4">
        <f t="shared" si="6"/>
        <v>38</v>
      </c>
      <c r="G27" s="78">
        <v>0</v>
      </c>
      <c r="H27" s="78">
        <v>5</v>
      </c>
      <c r="I27" s="78">
        <v>1</v>
      </c>
      <c r="J27" s="4">
        <f t="shared" si="7"/>
        <v>6</v>
      </c>
      <c r="K27" s="47">
        <f t="shared" si="1"/>
        <v>0</v>
      </c>
      <c r="L27" s="47">
        <f t="shared" si="2"/>
        <v>29</v>
      </c>
      <c r="M27" s="47">
        <f t="shared" si="3"/>
        <v>15</v>
      </c>
      <c r="N27" s="4">
        <f t="shared" si="4"/>
        <v>44</v>
      </c>
      <c r="O27" s="85">
        <v>3</v>
      </c>
      <c r="P27" s="85">
        <v>0</v>
      </c>
      <c r="Q27" s="85">
        <v>12</v>
      </c>
      <c r="R27" s="61">
        <v>15</v>
      </c>
      <c r="S27" s="61">
        <v>0</v>
      </c>
      <c r="T27" s="61">
        <v>0</v>
      </c>
      <c r="U27" s="61">
        <v>0</v>
      </c>
      <c r="V27" s="4">
        <f t="shared" si="5"/>
        <v>74</v>
      </c>
    </row>
    <row r="28" spans="1:22" s="77" customFormat="1" ht="19.5" customHeight="1">
      <c r="A28" s="159"/>
      <c r="B28" s="12"/>
      <c r="F28" s="7"/>
      <c r="J28" s="7"/>
      <c r="N28" s="98" t="s">
        <v>261</v>
      </c>
      <c r="O28" s="160"/>
      <c r="P28" s="160"/>
      <c r="Q28" s="160"/>
      <c r="R28" s="161"/>
      <c r="S28" s="161"/>
      <c r="T28" s="161"/>
      <c r="U28" s="161"/>
      <c r="V28" s="7"/>
    </row>
    <row r="29" spans="1:22" ht="19.5" customHeight="1">
      <c r="A29" s="154">
        <v>22</v>
      </c>
      <c r="B29" s="137" t="s">
        <v>39</v>
      </c>
      <c r="C29" s="155">
        <v>0</v>
      </c>
      <c r="D29" s="155">
        <v>1</v>
      </c>
      <c r="E29" s="155">
        <v>2</v>
      </c>
      <c r="F29" s="156">
        <f t="shared" si="6"/>
        <v>3</v>
      </c>
      <c r="G29" s="155">
        <v>0</v>
      </c>
      <c r="H29" s="155">
        <v>0</v>
      </c>
      <c r="I29" s="155">
        <v>2</v>
      </c>
      <c r="J29" s="156">
        <f t="shared" si="7"/>
        <v>2</v>
      </c>
      <c r="K29" s="155">
        <f t="shared" si="1"/>
        <v>0</v>
      </c>
      <c r="L29" s="155">
        <f t="shared" si="2"/>
        <v>1</v>
      </c>
      <c r="M29" s="155">
        <f t="shared" si="3"/>
        <v>4</v>
      </c>
      <c r="N29" s="156">
        <f aca="true" t="shared" si="8" ref="N29:N36">SUM(F29,J29)</f>
        <v>5</v>
      </c>
      <c r="O29" s="157">
        <v>0</v>
      </c>
      <c r="P29" s="157">
        <v>0</v>
      </c>
      <c r="Q29" s="157">
        <v>7</v>
      </c>
      <c r="R29" s="158">
        <v>0</v>
      </c>
      <c r="S29" s="319">
        <v>0</v>
      </c>
      <c r="T29" s="319">
        <v>0</v>
      </c>
      <c r="U29" s="319">
        <v>0</v>
      </c>
      <c r="V29" s="156">
        <f t="shared" si="5"/>
        <v>12</v>
      </c>
    </row>
    <row r="30" spans="1:22" ht="19.5" customHeight="1">
      <c r="A30" s="102">
        <v>23</v>
      </c>
      <c r="B30" s="11" t="s">
        <v>18</v>
      </c>
      <c r="C30" s="38">
        <v>11</v>
      </c>
      <c r="D30" s="38">
        <v>14</v>
      </c>
      <c r="E30" s="38">
        <v>9</v>
      </c>
      <c r="F30" s="152">
        <f t="shared" si="6"/>
        <v>34</v>
      </c>
      <c r="G30" s="38">
        <v>1</v>
      </c>
      <c r="H30" s="38">
        <v>5</v>
      </c>
      <c r="I30" s="38">
        <v>2</v>
      </c>
      <c r="J30" s="152">
        <f t="shared" si="7"/>
        <v>8</v>
      </c>
      <c r="K30" s="37">
        <f t="shared" si="1"/>
        <v>12</v>
      </c>
      <c r="L30" s="37">
        <f t="shared" si="2"/>
        <v>19</v>
      </c>
      <c r="M30" s="37">
        <f t="shared" si="3"/>
        <v>11</v>
      </c>
      <c r="N30" s="152">
        <f t="shared" si="8"/>
        <v>42</v>
      </c>
      <c r="O30" s="70">
        <v>6</v>
      </c>
      <c r="P30" s="70">
        <v>0</v>
      </c>
      <c r="Q30" s="70">
        <v>40</v>
      </c>
      <c r="R30" s="48">
        <v>0</v>
      </c>
      <c r="S30" s="153">
        <v>0</v>
      </c>
      <c r="T30" s="153">
        <v>0</v>
      </c>
      <c r="U30" s="153">
        <v>0</v>
      </c>
      <c r="V30" s="3">
        <f t="shared" si="5"/>
        <v>88</v>
      </c>
    </row>
    <row r="31" spans="1:22" ht="19.5" customHeight="1">
      <c r="A31" s="103">
        <v>24</v>
      </c>
      <c r="B31" s="10" t="s">
        <v>19</v>
      </c>
      <c r="C31" s="37">
        <v>0</v>
      </c>
      <c r="D31" s="37">
        <v>33</v>
      </c>
      <c r="E31" s="37">
        <v>28</v>
      </c>
      <c r="F31" s="3">
        <f>SUM(C31:E31)</f>
        <v>61</v>
      </c>
      <c r="G31" s="37">
        <v>0</v>
      </c>
      <c r="H31" s="37">
        <v>8</v>
      </c>
      <c r="I31" s="37">
        <v>0</v>
      </c>
      <c r="J31" s="3">
        <f>SUM(G31:I31)</f>
        <v>8</v>
      </c>
      <c r="K31" s="37">
        <f t="shared" si="1"/>
        <v>0</v>
      </c>
      <c r="L31" s="37">
        <f t="shared" si="2"/>
        <v>41</v>
      </c>
      <c r="M31" s="37">
        <f t="shared" si="3"/>
        <v>28</v>
      </c>
      <c r="N31" s="3">
        <f t="shared" si="8"/>
        <v>69</v>
      </c>
      <c r="O31" s="69">
        <v>10</v>
      </c>
      <c r="P31" s="69">
        <v>0</v>
      </c>
      <c r="Q31" s="69">
        <v>51</v>
      </c>
      <c r="R31" s="58">
        <v>0</v>
      </c>
      <c r="S31" s="58">
        <v>0</v>
      </c>
      <c r="T31" s="58">
        <v>0</v>
      </c>
      <c r="U31" s="58">
        <v>0</v>
      </c>
      <c r="V31" s="3">
        <f t="shared" si="5"/>
        <v>130</v>
      </c>
    </row>
    <row r="32" spans="1:22" ht="18" customHeight="1">
      <c r="A32" s="102">
        <v>25</v>
      </c>
      <c r="B32" s="10" t="s">
        <v>148</v>
      </c>
      <c r="C32" s="37">
        <v>0</v>
      </c>
      <c r="D32" s="37">
        <v>17</v>
      </c>
      <c r="E32" s="37">
        <v>10</v>
      </c>
      <c r="F32" s="3">
        <f t="shared" si="6"/>
        <v>27</v>
      </c>
      <c r="G32" s="37">
        <v>0</v>
      </c>
      <c r="H32" s="37">
        <v>1</v>
      </c>
      <c r="I32" s="37">
        <v>1</v>
      </c>
      <c r="J32" s="3">
        <f t="shared" si="7"/>
        <v>2</v>
      </c>
      <c r="K32" s="37">
        <f t="shared" si="1"/>
        <v>0</v>
      </c>
      <c r="L32" s="37">
        <f t="shared" si="2"/>
        <v>18</v>
      </c>
      <c r="M32" s="37">
        <f t="shared" si="3"/>
        <v>11</v>
      </c>
      <c r="N32" s="3">
        <f t="shared" si="8"/>
        <v>29</v>
      </c>
      <c r="O32" s="69">
        <v>26</v>
      </c>
      <c r="P32" s="69">
        <v>3</v>
      </c>
      <c r="Q32" s="69">
        <v>69</v>
      </c>
      <c r="R32" s="58">
        <v>0</v>
      </c>
      <c r="S32" s="58">
        <v>0</v>
      </c>
      <c r="T32" s="58">
        <v>0</v>
      </c>
      <c r="U32" s="58">
        <v>0</v>
      </c>
      <c r="V32" s="3">
        <f t="shared" si="5"/>
        <v>127</v>
      </c>
    </row>
    <row r="33" spans="1:22" ht="18" customHeight="1">
      <c r="A33" s="103">
        <v>26</v>
      </c>
      <c r="B33" s="143" t="s">
        <v>40</v>
      </c>
      <c r="C33" s="38">
        <v>0</v>
      </c>
      <c r="D33" s="38">
        <v>18</v>
      </c>
      <c r="E33" s="38">
        <v>10</v>
      </c>
      <c r="F33" s="3">
        <f t="shared" si="6"/>
        <v>28</v>
      </c>
      <c r="G33" s="38">
        <v>0</v>
      </c>
      <c r="H33" s="38">
        <v>0</v>
      </c>
      <c r="I33" s="38">
        <v>0</v>
      </c>
      <c r="J33" s="3">
        <f t="shared" si="7"/>
        <v>0</v>
      </c>
      <c r="K33" s="37">
        <f t="shared" si="1"/>
        <v>0</v>
      </c>
      <c r="L33" s="37">
        <f t="shared" si="2"/>
        <v>18</v>
      </c>
      <c r="M33" s="37">
        <f t="shared" si="3"/>
        <v>10</v>
      </c>
      <c r="N33" s="3">
        <f t="shared" si="8"/>
        <v>28</v>
      </c>
      <c r="O33" s="70">
        <v>56</v>
      </c>
      <c r="P33" s="70">
        <v>0</v>
      </c>
      <c r="Q33" s="70">
        <v>0</v>
      </c>
      <c r="R33" s="58">
        <v>0</v>
      </c>
      <c r="S33" s="58">
        <v>0</v>
      </c>
      <c r="T33" s="58">
        <v>0</v>
      </c>
      <c r="U33" s="58">
        <v>0</v>
      </c>
      <c r="V33" s="3">
        <f t="shared" si="5"/>
        <v>84</v>
      </c>
    </row>
    <row r="34" spans="1:22" ht="18" customHeight="1">
      <c r="A34" s="102">
        <v>27</v>
      </c>
      <c r="B34" s="101" t="s">
        <v>41</v>
      </c>
      <c r="C34" s="38">
        <v>0</v>
      </c>
      <c r="D34" s="38">
        <v>29</v>
      </c>
      <c r="E34" s="38">
        <v>13</v>
      </c>
      <c r="F34" s="3">
        <f t="shared" si="6"/>
        <v>42</v>
      </c>
      <c r="G34" s="38">
        <v>0</v>
      </c>
      <c r="H34" s="38">
        <v>0</v>
      </c>
      <c r="I34" s="38">
        <v>1</v>
      </c>
      <c r="J34" s="3">
        <f t="shared" si="7"/>
        <v>1</v>
      </c>
      <c r="K34" s="37">
        <f t="shared" si="1"/>
        <v>0</v>
      </c>
      <c r="L34" s="37">
        <f t="shared" si="2"/>
        <v>29</v>
      </c>
      <c r="M34" s="37">
        <f t="shared" si="3"/>
        <v>14</v>
      </c>
      <c r="N34" s="3">
        <f t="shared" si="8"/>
        <v>43</v>
      </c>
      <c r="O34" s="70">
        <v>115</v>
      </c>
      <c r="P34" s="70">
        <v>0</v>
      </c>
      <c r="Q34" s="70">
        <v>169</v>
      </c>
      <c r="R34" s="58">
        <v>0</v>
      </c>
      <c r="S34" s="58">
        <v>0</v>
      </c>
      <c r="T34" s="58">
        <v>0</v>
      </c>
      <c r="U34" s="58">
        <v>0</v>
      </c>
      <c r="V34" s="3">
        <f t="shared" si="5"/>
        <v>327</v>
      </c>
    </row>
    <row r="35" spans="1:22" ht="18" customHeight="1">
      <c r="A35" s="103">
        <v>28</v>
      </c>
      <c r="B35" s="11" t="s">
        <v>42</v>
      </c>
      <c r="C35" s="38">
        <v>16</v>
      </c>
      <c r="D35" s="38">
        <v>1</v>
      </c>
      <c r="E35" s="38">
        <v>1</v>
      </c>
      <c r="F35" s="3">
        <f t="shared" si="6"/>
        <v>18</v>
      </c>
      <c r="G35" s="38">
        <v>11</v>
      </c>
      <c r="H35" s="38">
        <v>1</v>
      </c>
      <c r="I35" s="38">
        <v>0</v>
      </c>
      <c r="J35" s="3">
        <f t="shared" si="7"/>
        <v>12</v>
      </c>
      <c r="K35" s="37">
        <f t="shared" si="1"/>
        <v>27</v>
      </c>
      <c r="L35" s="37">
        <f t="shared" si="2"/>
        <v>2</v>
      </c>
      <c r="M35" s="37">
        <f t="shared" si="3"/>
        <v>1</v>
      </c>
      <c r="N35" s="3">
        <f t="shared" si="8"/>
        <v>30</v>
      </c>
      <c r="O35" s="70">
        <v>0</v>
      </c>
      <c r="P35" s="70">
        <v>0</v>
      </c>
      <c r="Q35" s="70">
        <v>24</v>
      </c>
      <c r="R35" s="58">
        <v>10</v>
      </c>
      <c r="S35" s="58">
        <v>0</v>
      </c>
      <c r="T35" s="58">
        <v>0</v>
      </c>
      <c r="U35" s="58">
        <v>3</v>
      </c>
      <c r="V35" s="3">
        <f t="shared" si="5"/>
        <v>67</v>
      </c>
    </row>
    <row r="36" spans="1:22" ht="18" customHeight="1">
      <c r="A36" s="102">
        <v>29</v>
      </c>
      <c r="B36" s="141" t="s">
        <v>109</v>
      </c>
      <c r="C36" s="38">
        <v>0</v>
      </c>
      <c r="D36" s="38">
        <v>1</v>
      </c>
      <c r="E36" s="38">
        <v>0</v>
      </c>
      <c r="F36" s="3">
        <f>SUM(C36:E36)</f>
        <v>1</v>
      </c>
      <c r="G36" s="38">
        <v>0</v>
      </c>
      <c r="H36" s="38">
        <v>0</v>
      </c>
      <c r="I36" s="38">
        <v>0</v>
      </c>
      <c r="J36" s="3">
        <f>SUM(G36:I36)</f>
        <v>0</v>
      </c>
      <c r="K36" s="37">
        <f t="shared" si="1"/>
        <v>0</v>
      </c>
      <c r="L36" s="37">
        <f t="shared" si="2"/>
        <v>1</v>
      </c>
      <c r="M36" s="37">
        <f t="shared" si="3"/>
        <v>0</v>
      </c>
      <c r="N36" s="3">
        <f t="shared" si="8"/>
        <v>1</v>
      </c>
      <c r="O36" s="70">
        <v>0</v>
      </c>
      <c r="P36" s="70">
        <v>0</v>
      </c>
      <c r="Q36" s="70">
        <v>7</v>
      </c>
      <c r="R36" s="48">
        <v>0</v>
      </c>
      <c r="S36" s="48">
        <v>0</v>
      </c>
      <c r="T36" s="58">
        <v>0</v>
      </c>
      <c r="U36" s="58">
        <v>0</v>
      </c>
      <c r="V36" s="3">
        <f t="shared" si="5"/>
        <v>8</v>
      </c>
    </row>
    <row r="37" spans="1:22" ht="18" customHeight="1">
      <c r="A37" s="103">
        <v>30</v>
      </c>
      <c r="B37" s="11" t="s">
        <v>104</v>
      </c>
      <c r="C37" s="38">
        <v>0</v>
      </c>
      <c r="D37" s="38">
        <v>0</v>
      </c>
      <c r="E37" s="38">
        <v>0</v>
      </c>
      <c r="F37" s="3">
        <f aca="true" t="shared" si="9" ref="F37:F43">SUM(C37:E37)</f>
        <v>0</v>
      </c>
      <c r="G37" s="38">
        <v>5</v>
      </c>
      <c r="H37" s="38">
        <v>2</v>
      </c>
      <c r="I37" s="38">
        <v>1</v>
      </c>
      <c r="J37" s="3">
        <f aca="true" t="shared" si="10" ref="J37:J44">SUM(G37:I37)</f>
        <v>8</v>
      </c>
      <c r="K37" s="37">
        <f t="shared" si="1"/>
        <v>5</v>
      </c>
      <c r="L37" s="37">
        <f t="shared" si="2"/>
        <v>2</v>
      </c>
      <c r="M37" s="37">
        <f t="shared" si="3"/>
        <v>1</v>
      </c>
      <c r="N37" s="3">
        <f aca="true" t="shared" si="11" ref="N37:N48">SUM(F37,J37)</f>
        <v>8</v>
      </c>
      <c r="O37" s="70">
        <v>0</v>
      </c>
      <c r="P37" s="70">
        <v>8</v>
      </c>
      <c r="Q37" s="70">
        <v>3</v>
      </c>
      <c r="R37" s="48">
        <v>0</v>
      </c>
      <c r="S37" s="48">
        <v>0</v>
      </c>
      <c r="T37" s="58">
        <v>0</v>
      </c>
      <c r="U37" s="58">
        <v>0</v>
      </c>
      <c r="V37" s="3">
        <f t="shared" si="5"/>
        <v>19</v>
      </c>
    </row>
    <row r="38" spans="1:22" ht="18" customHeight="1">
      <c r="A38" s="103">
        <v>31</v>
      </c>
      <c r="B38" s="11" t="s">
        <v>103</v>
      </c>
      <c r="C38" s="38">
        <v>3</v>
      </c>
      <c r="D38" s="38">
        <v>0</v>
      </c>
      <c r="E38" s="38">
        <v>1</v>
      </c>
      <c r="F38" s="3">
        <f t="shared" si="9"/>
        <v>4</v>
      </c>
      <c r="G38" s="38">
        <v>5</v>
      </c>
      <c r="H38" s="38">
        <v>0</v>
      </c>
      <c r="I38" s="38">
        <v>0</v>
      </c>
      <c r="J38" s="3">
        <f t="shared" si="10"/>
        <v>5</v>
      </c>
      <c r="K38" s="37">
        <f t="shared" si="1"/>
        <v>8</v>
      </c>
      <c r="L38" s="37">
        <f t="shared" si="2"/>
        <v>0</v>
      </c>
      <c r="M38" s="37">
        <f t="shared" si="3"/>
        <v>1</v>
      </c>
      <c r="N38" s="3">
        <f t="shared" si="11"/>
        <v>9</v>
      </c>
      <c r="O38" s="70">
        <v>0</v>
      </c>
      <c r="P38" s="70">
        <v>0</v>
      </c>
      <c r="Q38" s="70">
        <v>10</v>
      </c>
      <c r="R38" s="48">
        <v>0</v>
      </c>
      <c r="S38" s="48">
        <v>0</v>
      </c>
      <c r="T38" s="58">
        <v>0</v>
      </c>
      <c r="U38" s="58">
        <v>0</v>
      </c>
      <c r="V38" s="3">
        <f t="shared" si="5"/>
        <v>19</v>
      </c>
    </row>
    <row r="39" spans="1:22" ht="18" customHeight="1">
      <c r="A39" s="102">
        <v>32</v>
      </c>
      <c r="B39" s="142" t="s">
        <v>108</v>
      </c>
      <c r="C39" s="38">
        <v>0</v>
      </c>
      <c r="D39" s="38">
        <v>0</v>
      </c>
      <c r="E39" s="38">
        <v>0</v>
      </c>
      <c r="F39" s="3">
        <f t="shared" si="9"/>
        <v>0</v>
      </c>
      <c r="G39" s="38">
        <v>0</v>
      </c>
      <c r="H39" s="38">
        <v>1</v>
      </c>
      <c r="I39" s="38">
        <v>2</v>
      </c>
      <c r="J39" s="3">
        <f t="shared" si="10"/>
        <v>3</v>
      </c>
      <c r="K39" s="37">
        <f t="shared" si="1"/>
        <v>0</v>
      </c>
      <c r="L39" s="37">
        <f t="shared" si="2"/>
        <v>1</v>
      </c>
      <c r="M39" s="37">
        <f t="shared" si="3"/>
        <v>2</v>
      </c>
      <c r="N39" s="3">
        <f t="shared" si="11"/>
        <v>3</v>
      </c>
      <c r="O39" s="70">
        <v>0</v>
      </c>
      <c r="P39" s="70">
        <v>0</v>
      </c>
      <c r="Q39" s="70">
        <v>3</v>
      </c>
      <c r="R39" s="48">
        <v>5</v>
      </c>
      <c r="S39" s="48">
        <v>0</v>
      </c>
      <c r="T39" s="58">
        <v>0</v>
      </c>
      <c r="U39" s="58">
        <v>0</v>
      </c>
      <c r="V39" s="3">
        <f t="shared" si="5"/>
        <v>11</v>
      </c>
    </row>
    <row r="40" spans="1:22" ht="18" customHeight="1">
      <c r="A40" s="103">
        <v>33</v>
      </c>
      <c r="B40" s="141" t="s">
        <v>113</v>
      </c>
      <c r="C40" s="38">
        <v>0</v>
      </c>
      <c r="D40" s="38">
        <v>0</v>
      </c>
      <c r="E40" s="38">
        <v>0</v>
      </c>
      <c r="F40" s="3">
        <f t="shared" si="9"/>
        <v>0</v>
      </c>
      <c r="G40" s="38">
        <v>0</v>
      </c>
      <c r="H40" s="38">
        <v>0</v>
      </c>
      <c r="I40" s="38">
        <v>0</v>
      </c>
      <c r="J40" s="3">
        <f t="shared" si="10"/>
        <v>0</v>
      </c>
      <c r="K40" s="37">
        <f t="shared" si="1"/>
        <v>0</v>
      </c>
      <c r="L40" s="37">
        <f t="shared" si="2"/>
        <v>0</v>
      </c>
      <c r="M40" s="37">
        <f t="shared" si="3"/>
        <v>0</v>
      </c>
      <c r="N40" s="3">
        <f t="shared" si="11"/>
        <v>0</v>
      </c>
      <c r="O40" s="70">
        <v>0</v>
      </c>
      <c r="P40" s="70">
        <v>0</v>
      </c>
      <c r="Q40" s="70">
        <v>0</v>
      </c>
      <c r="R40" s="48">
        <v>0</v>
      </c>
      <c r="S40" s="48">
        <v>0</v>
      </c>
      <c r="T40" s="58">
        <v>0</v>
      </c>
      <c r="U40" s="58">
        <v>0</v>
      </c>
      <c r="V40" s="3">
        <f t="shared" si="5"/>
        <v>0</v>
      </c>
    </row>
    <row r="41" spans="1:22" ht="18" customHeight="1">
      <c r="A41" s="102">
        <v>34</v>
      </c>
      <c r="B41" s="101" t="s">
        <v>118</v>
      </c>
      <c r="C41" s="38">
        <v>0</v>
      </c>
      <c r="D41" s="38">
        <v>0</v>
      </c>
      <c r="E41" s="38">
        <v>0</v>
      </c>
      <c r="F41" s="3">
        <f t="shared" si="9"/>
        <v>0</v>
      </c>
      <c r="G41" s="38">
        <v>0</v>
      </c>
      <c r="H41" s="38">
        <v>0</v>
      </c>
      <c r="I41" s="38">
        <v>1</v>
      </c>
      <c r="J41" s="3">
        <f t="shared" si="10"/>
        <v>1</v>
      </c>
      <c r="K41" s="37">
        <f t="shared" si="1"/>
        <v>0</v>
      </c>
      <c r="L41" s="37">
        <f t="shared" si="2"/>
        <v>0</v>
      </c>
      <c r="M41" s="37">
        <f t="shared" si="3"/>
        <v>1</v>
      </c>
      <c r="N41" s="3">
        <f t="shared" si="11"/>
        <v>1</v>
      </c>
      <c r="O41" s="70">
        <v>0</v>
      </c>
      <c r="P41" s="70">
        <v>3</v>
      </c>
      <c r="Q41" s="70">
        <v>2</v>
      </c>
      <c r="R41" s="48">
        <v>0</v>
      </c>
      <c r="S41" s="48">
        <v>0</v>
      </c>
      <c r="T41" s="58">
        <v>0</v>
      </c>
      <c r="U41" s="58">
        <v>0</v>
      </c>
      <c r="V41" s="3">
        <f t="shared" si="5"/>
        <v>6</v>
      </c>
    </row>
    <row r="42" spans="1:22" ht="18" customHeight="1">
      <c r="A42" s="103">
        <v>35</v>
      </c>
      <c r="B42" s="11" t="s">
        <v>129</v>
      </c>
      <c r="C42" s="38">
        <v>0</v>
      </c>
      <c r="D42" s="38">
        <v>0</v>
      </c>
      <c r="E42" s="38">
        <v>0</v>
      </c>
      <c r="F42" s="3">
        <f t="shared" si="9"/>
        <v>0</v>
      </c>
      <c r="G42" s="38">
        <v>0</v>
      </c>
      <c r="H42" s="38">
        <v>0</v>
      </c>
      <c r="I42" s="38">
        <v>0</v>
      </c>
      <c r="J42" s="3">
        <f t="shared" si="10"/>
        <v>0</v>
      </c>
      <c r="K42" s="37">
        <f t="shared" si="1"/>
        <v>0</v>
      </c>
      <c r="L42" s="37">
        <f t="shared" si="2"/>
        <v>0</v>
      </c>
      <c r="M42" s="37">
        <f t="shared" si="3"/>
        <v>0</v>
      </c>
      <c r="N42" s="3">
        <f t="shared" si="11"/>
        <v>0</v>
      </c>
      <c r="O42" s="70">
        <v>0</v>
      </c>
      <c r="P42" s="70">
        <v>0</v>
      </c>
      <c r="Q42" s="70">
        <v>8</v>
      </c>
      <c r="R42" s="48">
        <v>0</v>
      </c>
      <c r="S42" s="48">
        <v>0</v>
      </c>
      <c r="T42" s="58">
        <v>0</v>
      </c>
      <c r="U42" s="58">
        <v>0</v>
      </c>
      <c r="V42" s="3">
        <f t="shared" si="5"/>
        <v>8</v>
      </c>
    </row>
    <row r="43" spans="1:22" ht="18" customHeight="1">
      <c r="A43" s="102">
        <v>36</v>
      </c>
      <c r="B43" s="11" t="s">
        <v>122</v>
      </c>
      <c r="C43" s="38">
        <v>0</v>
      </c>
      <c r="D43" s="38">
        <v>1</v>
      </c>
      <c r="E43" s="38">
        <v>0</v>
      </c>
      <c r="F43" s="3">
        <f t="shared" si="9"/>
        <v>1</v>
      </c>
      <c r="G43" s="38">
        <v>0</v>
      </c>
      <c r="H43" s="38">
        <v>1</v>
      </c>
      <c r="I43" s="38">
        <v>0</v>
      </c>
      <c r="J43" s="3">
        <f t="shared" si="10"/>
        <v>1</v>
      </c>
      <c r="K43" s="37">
        <f t="shared" si="1"/>
        <v>0</v>
      </c>
      <c r="L43" s="37">
        <f t="shared" si="2"/>
        <v>2</v>
      </c>
      <c r="M43" s="37">
        <f t="shared" si="3"/>
        <v>0</v>
      </c>
      <c r="N43" s="3">
        <f t="shared" si="11"/>
        <v>2</v>
      </c>
      <c r="O43" s="70">
        <v>0</v>
      </c>
      <c r="P43" s="70">
        <v>0</v>
      </c>
      <c r="Q43" s="70">
        <v>0</v>
      </c>
      <c r="R43" s="48">
        <v>14</v>
      </c>
      <c r="S43" s="48">
        <v>0</v>
      </c>
      <c r="T43" s="58">
        <v>0</v>
      </c>
      <c r="U43" s="58">
        <v>0</v>
      </c>
      <c r="V43" s="3">
        <f t="shared" si="5"/>
        <v>16</v>
      </c>
    </row>
    <row r="44" spans="1:22" ht="18" customHeight="1">
      <c r="A44" s="103">
        <v>37</v>
      </c>
      <c r="B44" s="11" t="s">
        <v>131</v>
      </c>
      <c r="C44" s="38">
        <v>0</v>
      </c>
      <c r="D44" s="38">
        <v>0</v>
      </c>
      <c r="E44" s="38">
        <v>0</v>
      </c>
      <c r="F44" s="152">
        <f aca="true" t="shared" si="12" ref="F44:F49">SUM(C44:E44)</f>
        <v>0</v>
      </c>
      <c r="G44" s="38">
        <v>0</v>
      </c>
      <c r="H44" s="38">
        <v>0</v>
      </c>
      <c r="I44" s="38">
        <v>0</v>
      </c>
      <c r="J44" s="152">
        <f t="shared" si="10"/>
        <v>0</v>
      </c>
      <c r="K44" s="37">
        <f t="shared" si="1"/>
        <v>0</v>
      </c>
      <c r="L44" s="37">
        <f t="shared" si="2"/>
        <v>0</v>
      </c>
      <c r="M44" s="37">
        <f t="shared" si="3"/>
        <v>0</v>
      </c>
      <c r="N44" s="3">
        <f t="shared" si="11"/>
        <v>0</v>
      </c>
      <c r="O44" s="70">
        <v>0</v>
      </c>
      <c r="P44" s="70">
        <v>0</v>
      </c>
      <c r="Q44" s="70">
        <v>5</v>
      </c>
      <c r="R44" s="48">
        <v>0</v>
      </c>
      <c r="S44" s="48">
        <v>0</v>
      </c>
      <c r="T44" s="48">
        <v>0</v>
      </c>
      <c r="U44" s="48">
        <v>0</v>
      </c>
      <c r="V44" s="3">
        <f t="shared" si="5"/>
        <v>5</v>
      </c>
    </row>
    <row r="45" spans="1:22" ht="18" customHeight="1">
      <c r="A45" s="103">
        <v>38</v>
      </c>
      <c r="B45" s="11" t="s">
        <v>256</v>
      </c>
      <c r="C45" s="38">
        <v>0</v>
      </c>
      <c r="D45" s="38">
        <v>0</v>
      </c>
      <c r="E45" s="38">
        <v>0</v>
      </c>
      <c r="F45" s="152">
        <f>SUM(C45:E45)</f>
        <v>0</v>
      </c>
      <c r="G45" s="38">
        <v>0</v>
      </c>
      <c r="H45" s="38">
        <v>0</v>
      </c>
      <c r="I45" s="38">
        <v>0</v>
      </c>
      <c r="J45" s="152">
        <f>SUM(G45:I45)</f>
        <v>0</v>
      </c>
      <c r="K45" s="37">
        <f t="shared" si="1"/>
        <v>0</v>
      </c>
      <c r="L45" s="37">
        <f t="shared" si="2"/>
        <v>0</v>
      </c>
      <c r="M45" s="37">
        <f t="shared" si="3"/>
        <v>0</v>
      </c>
      <c r="N45" s="3">
        <f>SUM(F45,J45)</f>
        <v>0</v>
      </c>
      <c r="O45" s="70">
        <v>0</v>
      </c>
      <c r="P45" s="70">
        <v>0</v>
      </c>
      <c r="Q45" s="70">
        <v>0</v>
      </c>
      <c r="R45" s="48">
        <v>2</v>
      </c>
      <c r="S45" s="48">
        <v>0</v>
      </c>
      <c r="T45" s="48">
        <v>0</v>
      </c>
      <c r="U45" s="48">
        <v>0</v>
      </c>
      <c r="V45" s="3">
        <f t="shared" si="5"/>
        <v>2</v>
      </c>
    </row>
    <row r="46" spans="1:22" ht="18" customHeight="1">
      <c r="A46" s="102">
        <v>39</v>
      </c>
      <c r="B46" s="10" t="s">
        <v>195</v>
      </c>
      <c r="C46" s="37">
        <v>0</v>
      </c>
      <c r="D46" s="37">
        <v>0</v>
      </c>
      <c r="E46" s="37">
        <v>0</v>
      </c>
      <c r="F46" s="3">
        <f t="shared" si="12"/>
        <v>0</v>
      </c>
      <c r="G46" s="37">
        <v>0</v>
      </c>
      <c r="H46" s="37">
        <v>0</v>
      </c>
      <c r="I46" s="37">
        <v>0</v>
      </c>
      <c r="J46" s="3">
        <f>SUM(G46:I46)</f>
        <v>0</v>
      </c>
      <c r="K46" s="37">
        <f t="shared" si="1"/>
        <v>0</v>
      </c>
      <c r="L46" s="37">
        <f t="shared" si="2"/>
        <v>0</v>
      </c>
      <c r="M46" s="37">
        <f t="shared" si="3"/>
        <v>0</v>
      </c>
      <c r="N46" s="3">
        <f t="shared" si="11"/>
        <v>0</v>
      </c>
      <c r="O46" s="69">
        <v>0</v>
      </c>
      <c r="P46" s="69">
        <v>0</v>
      </c>
      <c r="Q46" s="69">
        <v>54</v>
      </c>
      <c r="R46" s="58">
        <v>0</v>
      </c>
      <c r="S46" s="58">
        <v>0</v>
      </c>
      <c r="T46" s="58">
        <v>0</v>
      </c>
      <c r="U46" s="58">
        <v>0</v>
      </c>
      <c r="V46" s="3">
        <f t="shared" si="5"/>
        <v>54</v>
      </c>
    </row>
    <row r="47" spans="1:22" ht="18" customHeight="1">
      <c r="A47" s="103">
        <v>40</v>
      </c>
      <c r="B47" s="84" t="s">
        <v>196</v>
      </c>
      <c r="C47" s="78">
        <v>0</v>
      </c>
      <c r="D47" s="78">
        <v>0</v>
      </c>
      <c r="E47" s="78">
        <v>0</v>
      </c>
      <c r="F47" s="3">
        <f t="shared" si="12"/>
        <v>0</v>
      </c>
      <c r="G47" s="78">
        <v>0</v>
      </c>
      <c r="H47" s="78">
        <v>0</v>
      </c>
      <c r="I47" s="78">
        <v>0</v>
      </c>
      <c r="J47" s="3">
        <f>SUM(G47:I47)</f>
        <v>0</v>
      </c>
      <c r="K47" s="37">
        <f t="shared" si="1"/>
        <v>0</v>
      </c>
      <c r="L47" s="37">
        <f t="shared" si="2"/>
        <v>0</v>
      </c>
      <c r="M47" s="37">
        <f t="shared" si="3"/>
        <v>0</v>
      </c>
      <c r="N47" s="3">
        <f t="shared" si="11"/>
        <v>0</v>
      </c>
      <c r="O47" s="85">
        <v>0</v>
      </c>
      <c r="P47" s="70">
        <v>0</v>
      </c>
      <c r="Q47" s="85">
        <v>44</v>
      </c>
      <c r="R47" s="86">
        <v>0</v>
      </c>
      <c r="S47" s="86">
        <v>0</v>
      </c>
      <c r="T47" s="48">
        <v>0</v>
      </c>
      <c r="U47" s="48">
        <v>0</v>
      </c>
      <c r="V47" s="3">
        <f t="shared" si="5"/>
        <v>44</v>
      </c>
    </row>
    <row r="48" spans="1:22" ht="18" customHeight="1">
      <c r="A48" s="102">
        <v>41</v>
      </c>
      <c r="B48" s="84" t="s">
        <v>197</v>
      </c>
      <c r="C48" s="78">
        <v>0</v>
      </c>
      <c r="D48" s="78">
        <v>0</v>
      </c>
      <c r="E48" s="78">
        <v>0</v>
      </c>
      <c r="F48" s="3">
        <f t="shared" si="12"/>
        <v>0</v>
      </c>
      <c r="G48" s="78">
        <v>0</v>
      </c>
      <c r="H48" s="78">
        <v>0</v>
      </c>
      <c r="I48" s="78">
        <v>0</v>
      </c>
      <c r="J48" s="3">
        <f>SUM(G48:I48)</f>
        <v>0</v>
      </c>
      <c r="K48" s="37">
        <f t="shared" si="1"/>
        <v>0</v>
      </c>
      <c r="L48" s="37">
        <f t="shared" si="2"/>
        <v>0</v>
      </c>
      <c r="M48" s="37">
        <f t="shared" si="3"/>
        <v>0</v>
      </c>
      <c r="N48" s="3">
        <f t="shared" si="11"/>
        <v>0</v>
      </c>
      <c r="O48" s="85">
        <v>0</v>
      </c>
      <c r="P48" s="70">
        <v>0</v>
      </c>
      <c r="Q48" s="85">
        <v>1</v>
      </c>
      <c r="R48" s="86">
        <v>0</v>
      </c>
      <c r="S48" s="86">
        <v>0</v>
      </c>
      <c r="T48" s="61">
        <v>0</v>
      </c>
      <c r="U48" s="61">
        <v>0</v>
      </c>
      <c r="V48" s="3">
        <f t="shared" si="5"/>
        <v>1</v>
      </c>
    </row>
    <row r="49" spans="1:22" ht="18" customHeight="1">
      <c r="A49" s="105"/>
      <c r="B49" s="84" t="s">
        <v>201</v>
      </c>
      <c r="C49" s="78">
        <f>SUM(C50:C56,C59:C67)</f>
        <v>265</v>
      </c>
      <c r="D49" s="78">
        <f>SUM(D50:D56,D59:D67)</f>
        <v>127</v>
      </c>
      <c r="E49" s="78">
        <f>SUM(E50:E56,E59:E67)</f>
        <v>129</v>
      </c>
      <c r="F49" s="3">
        <f t="shared" si="12"/>
        <v>521</v>
      </c>
      <c r="G49" s="78">
        <f>SUM(G50:G56,G59:G67)</f>
        <v>60</v>
      </c>
      <c r="H49" s="78">
        <f>SUM(H50:H56,H59:H67)</f>
        <v>13</v>
      </c>
      <c r="I49" s="78">
        <f>SUM(I50:I56,I59:I67)</f>
        <v>5</v>
      </c>
      <c r="J49" s="3">
        <f>SUM(G49:I49)</f>
        <v>78</v>
      </c>
      <c r="K49" s="37">
        <f t="shared" si="1"/>
        <v>325</v>
      </c>
      <c r="L49" s="37">
        <f t="shared" si="2"/>
        <v>140</v>
      </c>
      <c r="M49" s="37">
        <f t="shared" si="3"/>
        <v>134</v>
      </c>
      <c r="N49" s="3">
        <f>SUM(K49:M49)</f>
        <v>599</v>
      </c>
      <c r="O49" s="85">
        <f aca="true" t="shared" si="13" ref="O49:U49">SUM(O50:O56,O59:O67)</f>
        <v>434</v>
      </c>
      <c r="P49" s="85">
        <f t="shared" si="13"/>
        <v>94</v>
      </c>
      <c r="Q49" s="85">
        <f t="shared" si="13"/>
        <v>636</v>
      </c>
      <c r="R49" s="85">
        <f t="shared" si="13"/>
        <v>77</v>
      </c>
      <c r="S49" s="85">
        <f t="shared" si="13"/>
        <v>5</v>
      </c>
      <c r="T49" s="85">
        <f t="shared" si="13"/>
        <v>0</v>
      </c>
      <c r="U49" s="85">
        <f t="shared" si="13"/>
        <v>1</v>
      </c>
      <c r="V49" s="3">
        <f t="shared" si="5"/>
        <v>1846</v>
      </c>
    </row>
    <row r="50" spans="1:22" ht="18" customHeight="1">
      <c r="A50" s="105">
        <v>42</v>
      </c>
      <c r="B50" s="84" t="s">
        <v>176</v>
      </c>
      <c r="C50" s="78">
        <v>0</v>
      </c>
      <c r="D50" s="78">
        <v>26</v>
      </c>
      <c r="E50" s="78">
        <v>50</v>
      </c>
      <c r="F50" s="4">
        <f t="shared" si="6"/>
        <v>76</v>
      </c>
      <c r="G50" s="78">
        <v>0</v>
      </c>
      <c r="H50" s="78">
        <v>4</v>
      </c>
      <c r="I50" s="78">
        <v>4</v>
      </c>
      <c r="J50" s="4">
        <f t="shared" si="7"/>
        <v>8</v>
      </c>
      <c r="K50" s="47">
        <f t="shared" si="1"/>
        <v>0</v>
      </c>
      <c r="L50" s="47">
        <f t="shared" si="2"/>
        <v>30</v>
      </c>
      <c r="M50" s="47">
        <f t="shared" si="3"/>
        <v>54</v>
      </c>
      <c r="N50" s="4">
        <f>SUM(F50,J50)</f>
        <v>84</v>
      </c>
      <c r="O50" s="85">
        <v>190</v>
      </c>
      <c r="P50" s="85">
        <v>0</v>
      </c>
      <c r="Q50" s="85">
        <v>86</v>
      </c>
      <c r="R50" s="86">
        <v>67</v>
      </c>
      <c r="S50" s="86">
        <v>0</v>
      </c>
      <c r="T50" s="86">
        <v>0</v>
      </c>
      <c r="U50" s="86">
        <v>0</v>
      </c>
      <c r="V50" s="4">
        <f t="shared" si="5"/>
        <v>427</v>
      </c>
    </row>
    <row r="51" spans="1:22" ht="18" customHeight="1">
      <c r="A51" s="103">
        <v>43</v>
      </c>
      <c r="B51" s="11" t="s">
        <v>177</v>
      </c>
      <c r="C51" s="38">
        <v>104</v>
      </c>
      <c r="D51" s="38">
        <v>25</v>
      </c>
      <c r="E51" s="38">
        <v>22</v>
      </c>
      <c r="F51" s="152">
        <f>SUM(C51:E51)</f>
        <v>151</v>
      </c>
      <c r="G51" s="38">
        <v>17</v>
      </c>
      <c r="H51" s="38">
        <v>1</v>
      </c>
      <c r="I51" s="38">
        <v>1</v>
      </c>
      <c r="J51" s="152">
        <f>SUM(G51:I51)</f>
        <v>19</v>
      </c>
      <c r="K51" s="38">
        <f aca="true" t="shared" si="14" ref="K51:M52">SUM(C51,G51)</f>
        <v>121</v>
      </c>
      <c r="L51" s="38">
        <f t="shared" si="14"/>
        <v>26</v>
      </c>
      <c r="M51" s="38">
        <f t="shared" si="14"/>
        <v>23</v>
      </c>
      <c r="N51" s="152">
        <f>SUM(F51,J51)</f>
        <v>170</v>
      </c>
      <c r="O51" s="70">
        <v>84</v>
      </c>
      <c r="P51" s="70">
        <v>5</v>
      </c>
      <c r="Q51" s="70">
        <v>37</v>
      </c>
      <c r="R51" s="48">
        <v>4</v>
      </c>
      <c r="S51" s="48">
        <v>1</v>
      </c>
      <c r="T51" s="48">
        <v>0</v>
      </c>
      <c r="U51" s="48">
        <v>0</v>
      </c>
      <c r="V51" s="152">
        <f>SUM(N51:U51)</f>
        <v>301</v>
      </c>
    </row>
    <row r="52" spans="1:22" ht="18" customHeight="1">
      <c r="A52" s="102">
        <v>44</v>
      </c>
      <c r="B52" s="10" t="s">
        <v>178</v>
      </c>
      <c r="C52" s="37">
        <v>0</v>
      </c>
      <c r="D52" s="37">
        <v>0</v>
      </c>
      <c r="E52" s="37">
        <v>0</v>
      </c>
      <c r="F52" s="3">
        <f>SUM(C52:E52)</f>
        <v>0</v>
      </c>
      <c r="G52" s="37">
        <v>0</v>
      </c>
      <c r="H52" s="37">
        <v>0</v>
      </c>
      <c r="I52" s="37">
        <v>0</v>
      </c>
      <c r="J52" s="3">
        <f>SUM(G52:I52)</f>
        <v>0</v>
      </c>
      <c r="K52" s="37">
        <f t="shared" si="14"/>
        <v>0</v>
      </c>
      <c r="L52" s="37">
        <f t="shared" si="14"/>
        <v>0</v>
      </c>
      <c r="M52" s="37">
        <f t="shared" si="14"/>
        <v>0</v>
      </c>
      <c r="N52" s="3">
        <f>SUM(F52,J52)</f>
        <v>0</v>
      </c>
      <c r="O52" s="69">
        <v>6</v>
      </c>
      <c r="P52" s="69">
        <v>0</v>
      </c>
      <c r="Q52" s="69">
        <v>5</v>
      </c>
      <c r="R52" s="58">
        <v>0</v>
      </c>
      <c r="S52" s="58">
        <v>0</v>
      </c>
      <c r="T52" s="58">
        <v>0</v>
      </c>
      <c r="U52" s="58">
        <v>0</v>
      </c>
      <c r="V52" s="3">
        <f>SUM(N52:U52)</f>
        <v>11</v>
      </c>
    </row>
    <row r="53" spans="1:22" ht="18" customHeight="1">
      <c r="A53" s="159"/>
      <c r="B53" s="12"/>
      <c r="C53" s="77"/>
      <c r="D53" s="77"/>
      <c r="E53" s="77"/>
      <c r="F53" s="7"/>
      <c r="G53" s="77"/>
      <c r="H53" s="77"/>
      <c r="I53" s="77"/>
      <c r="J53" s="7"/>
      <c r="K53" s="77"/>
      <c r="L53" s="77"/>
      <c r="M53" s="77"/>
      <c r="N53" s="98" t="s">
        <v>261</v>
      </c>
      <c r="O53" s="160"/>
      <c r="P53" s="160"/>
      <c r="Q53" s="160"/>
      <c r="R53" s="161"/>
      <c r="S53" s="161"/>
      <c r="T53" s="161"/>
      <c r="U53" s="161"/>
      <c r="V53" s="7"/>
    </row>
    <row r="54" spans="1:22" ht="18" customHeight="1">
      <c r="A54" s="154">
        <v>45</v>
      </c>
      <c r="B54" s="137" t="s">
        <v>179</v>
      </c>
      <c r="C54" s="155">
        <v>35</v>
      </c>
      <c r="D54" s="155">
        <v>5</v>
      </c>
      <c r="E54" s="155">
        <v>15</v>
      </c>
      <c r="F54" s="156">
        <f t="shared" si="6"/>
        <v>55</v>
      </c>
      <c r="G54" s="155">
        <v>10</v>
      </c>
      <c r="H54" s="155">
        <v>0</v>
      </c>
      <c r="I54" s="155">
        <v>0</v>
      </c>
      <c r="J54" s="156">
        <f t="shared" si="7"/>
        <v>10</v>
      </c>
      <c r="K54" s="155">
        <f t="shared" si="1"/>
        <v>45</v>
      </c>
      <c r="L54" s="155">
        <f t="shared" si="2"/>
        <v>5</v>
      </c>
      <c r="M54" s="155">
        <f t="shared" si="3"/>
        <v>15</v>
      </c>
      <c r="N54" s="156">
        <f aca="true" t="shared" si="15" ref="N54:N76">SUM(F54,J54)</f>
        <v>65</v>
      </c>
      <c r="O54" s="157">
        <v>27</v>
      </c>
      <c r="P54" s="157">
        <v>0</v>
      </c>
      <c r="Q54" s="157">
        <v>50</v>
      </c>
      <c r="R54" s="158">
        <v>6</v>
      </c>
      <c r="S54" s="158">
        <v>0</v>
      </c>
      <c r="T54" s="158">
        <v>0</v>
      </c>
      <c r="U54" s="158">
        <v>1</v>
      </c>
      <c r="V54" s="156">
        <f t="shared" si="5"/>
        <v>149</v>
      </c>
    </row>
    <row r="55" spans="1:22" ht="18" customHeight="1">
      <c r="A55" s="103">
        <v>46</v>
      </c>
      <c r="B55" s="11" t="s">
        <v>8</v>
      </c>
      <c r="C55" s="38">
        <v>50</v>
      </c>
      <c r="D55" s="38">
        <v>4</v>
      </c>
      <c r="E55" s="38">
        <v>7</v>
      </c>
      <c r="F55" s="3">
        <f t="shared" si="6"/>
        <v>61</v>
      </c>
      <c r="G55" s="38">
        <v>21</v>
      </c>
      <c r="H55" s="38">
        <v>0</v>
      </c>
      <c r="I55" s="38">
        <v>0</v>
      </c>
      <c r="J55" s="3">
        <f t="shared" si="7"/>
        <v>21</v>
      </c>
      <c r="K55" s="37">
        <f t="shared" si="1"/>
        <v>71</v>
      </c>
      <c r="L55" s="37">
        <f t="shared" si="2"/>
        <v>4</v>
      </c>
      <c r="M55" s="37">
        <f t="shared" si="3"/>
        <v>7</v>
      </c>
      <c r="N55" s="3">
        <f t="shared" si="15"/>
        <v>82</v>
      </c>
      <c r="O55" s="70">
        <v>10</v>
      </c>
      <c r="P55" s="70">
        <v>0</v>
      </c>
      <c r="Q55" s="70">
        <v>48</v>
      </c>
      <c r="R55" s="58">
        <v>0</v>
      </c>
      <c r="S55" s="58">
        <v>4</v>
      </c>
      <c r="T55" s="58">
        <v>0</v>
      </c>
      <c r="U55" s="58">
        <v>0</v>
      </c>
      <c r="V55" s="3">
        <f t="shared" si="5"/>
        <v>144</v>
      </c>
    </row>
    <row r="56" spans="1:22" ht="18" customHeight="1">
      <c r="A56" s="103">
        <v>47</v>
      </c>
      <c r="B56" s="11" t="s">
        <v>180</v>
      </c>
      <c r="C56" s="38">
        <v>63</v>
      </c>
      <c r="D56" s="38">
        <v>3</v>
      </c>
      <c r="E56" s="38">
        <v>5</v>
      </c>
      <c r="F56" s="3">
        <f t="shared" si="6"/>
        <v>71</v>
      </c>
      <c r="G56" s="38">
        <v>2</v>
      </c>
      <c r="H56" s="38">
        <v>0</v>
      </c>
      <c r="I56" s="38">
        <v>0</v>
      </c>
      <c r="J56" s="3">
        <f t="shared" si="7"/>
        <v>2</v>
      </c>
      <c r="K56" s="37">
        <f t="shared" si="1"/>
        <v>65</v>
      </c>
      <c r="L56" s="37">
        <f t="shared" si="2"/>
        <v>3</v>
      </c>
      <c r="M56" s="37">
        <f t="shared" si="3"/>
        <v>5</v>
      </c>
      <c r="N56" s="3">
        <f t="shared" si="15"/>
        <v>73</v>
      </c>
      <c r="O56" s="70">
        <v>16</v>
      </c>
      <c r="P56" s="70">
        <v>0</v>
      </c>
      <c r="Q56" s="70">
        <v>73</v>
      </c>
      <c r="R56" s="58">
        <v>0</v>
      </c>
      <c r="S56" s="58">
        <v>0</v>
      </c>
      <c r="T56" s="58">
        <v>0</v>
      </c>
      <c r="U56" s="58">
        <v>0</v>
      </c>
      <c r="V56" s="3">
        <f t="shared" si="5"/>
        <v>162</v>
      </c>
    </row>
    <row r="57" spans="1:22" ht="18" customHeight="1">
      <c r="A57" s="103"/>
      <c r="B57" s="11" t="s">
        <v>190</v>
      </c>
      <c r="C57" s="38">
        <v>10</v>
      </c>
      <c r="D57" s="38">
        <v>2</v>
      </c>
      <c r="E57" s="38">
        <v>5</v>
      </c>
      <c r="F57" s="3">
        <f>SUM(C57:E57)</f>
        <v>17</v>
      </c>
      <c r="G57" s="38">
        <v>0</v>
      </c>
      <c r="H57" s="38">
        <v>0</v>
      </c>
      <c r="I57" s="38">
        <v>0</v>
      </c>
      <c r="J57" s="3">
        <f>SUM(G57:I57)</f>
        <v>0</v>
      </c>
      <c r="K57" s="37">
        <f t="shared" si="1"/>
        <v>10</v>
      </c>
      <c r="L57" s="37">
        <f t="shared" si="2"/>
        <v>2</v>
      </c>
      <c r="M57" s="37">
        <f t="shared" si="3"/>
        <v>5</v>
      </c>
      <c r="N57" s="3">
        <f t="shared" si="15"/>
        <v>17</v>
      </c>
      <c r="O57" s="70">
        <v>7</v>
      </c>
      <c r="P57" s="70">
        <v>0</v>
      </c>
      <c r="Q57" s="70">
        <v>2</v>
      </c>
      <c r="R57" s="58">
        <v>0</v>
      </c>
      <c r="S57" s="58">
        <v>0</v>
      </c>
      <c r="T57" s="58">
        <v>0</v>
      </c>
      <c r="U57" s="58">
        <v>0</v>
      </c>
      <c r="V57" s="3">
        <f t="shared" si="5"/>
        <v>26</v>
      </c>
    </row>
    <row r="58" spans="1:22" ht="18" customHeight="1">
      <c r="A58" s="103"/>
      <c r="B58" s="11" t="s">
        <v>191</v>
      </c>
      <c r="C58" s="38">
        <v>53</v>
      </c>
      <c r="D58" s="38">
        <v>1</v>
      </c>
      <c r="E58" s="38">
        <v>0</v>
      </c>
      <c r="F58" s="3">
        <f t="shared" si="6"/>
        <v>54</v>
      </c>
      <c r="G58" s="38">
        <v>2</v>
      </c>
      <c r="H58" s="38">
        <v>0</v>
      </c>
      <c r="I58" s="38">
        <v>0</v>
      </c>
      <c r="J58" s="3">
        <f t="shared" si="7"/>
        <v>2</v>
      </c>
      <c r="K58" s="37">
        <f t="shared" si="1"/>
        <v>55</v>
      </c>
      <c r="L58" s="37">
        <f t="shared" si="2"/>
        <v>1</v>
      </c>
      <c r="M58" s="37">
        <f t="shared" si="3"/>
        <v>0</v>
      </c>
      <c r="N58" s="3">
        <f t="shared" si="15"/>
        <v>56</v>
      </c>
      <c r="O58" s="70">
        <v>9</v>
      </c>
      <c r="P58" s="70">
        <v>0</v>
      </c>
      <c r="Q58" s="70">
        <v>71</v>
      </c>
      <c r="R58" s="70">
        <v>0</v>
      </c>
      <c r="S58" s="70">
        <v>0</v>
      </c>
      <c r="T58" s="70">
        <v>0</v>
      </c>
      <c r="U58" s="70">
        <v>0</v>
      </c>
      <c r="V58" s="3">
        <f t="shared" si="5"/>
        <v>136</v>
      </c>
    </row>
    <row r="59" spans="1:22" ht="18" customHeight="1">
      <c r="A59" s="103">
        <v>48</v>
      </c>
      <c r="B59" s="11" t="s">
        <v>181</v>
      </c>
      <c r="C59" s="38">
        <v>2</v>
      </c>
      <c r="D59" s="38">
        <v>3</v>
      </c>
      <c r="E59" s="38">
        <v>3</v>
      </c>
      <c r="F59" s="3">
        <f t="shared" si="6"/>
        <v>8</v>
      </c>
      <c r="G59" s="38">
        <v>7</v>
      </c>
      <c r="H59" s="38">
        <v>3</v>
      </c>
      <c r="I59" s="38">
        <v>0</v>
      </c>
      <c r="J59" s="3">
        <f t="shared" si="7"/>
        <v>10</v>
      </c>
      <c r="K59" s="37">
        <f t="shared" si="1"/>
        <v>9</v>
      </c>
      <c r="L59" s="37">
        <f t="shared" si="2"/>
        <v>6</v>
      </c>
      <c r="M59" s="37">
        <f t="shared" si="3"/>
        <v>3</v>
      </c>
      <c r="N59" s="3">
        <f t="shared" si="15"/>
        <v>18</v>
      </c>
      <c r="O59" s="70">
        <v>11</v>
      </c>
      <c r="P59" s="70">
        <v>0</v>
      </c>
      <c r="Q59" s="70">
        <v>83</v>
      </c>
      <c r="R59" s="58">
        <v>0</v>
      </c>
      <c r="S59" s="58">
        <v>0</v>
      </c>
      <c r="T59" s="58">
        <v>0</v>
      </c>
      <c r="U59" s="58">
        <v>0</v>
      </c>
      <c r="V59" s="3">
        <f t="shared" si="5"/>
        <v>112</v>
      </c>
    </row>
    <row r="60" spans="1:22" ht="18" customHeight="1">
      <c r="A60" s="103">
        <v>49</v>
      </c>
      <c r="B60" s="11" t="s">
        <v>182</v>
      </c>
      <c r="C60" s="38">
        <v>0</v>
      </c>
      <c r="D60" s="38">
        <v>0</v>
      </c>
      <c r="E60" s="38">
        <v>0</v>
      </c>
      <c r="F60" s="3">
        <f t="shared" si="6"/>
        <v>0</v>
      </c>
      <c r="G60" s="38">
        <v>0</v>
      </c>
      <c r="H60" s="38">
        <v>0</v>
      </c>
      <c r="I60" s="38">
        <v>0</v>
      </c>
      <c r="J60" s="3">
        <f t="shared" si="7"/>
        <v>0</v>
      </c>
      <c r="K60" s="37">
        <f t="shared" si="1"/>
        <v>0</v>
      </c>
      <c r="L60" s="37">
        <f t="shared" si="2"/>
        <v>0</v>
      </c>
      <c r="M60" s="37">
        <f t="shared" si="3"/>
        <v>0</v>
      </c>
      <c r="N60" s="3">
        <f t="shared" si="15"/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">
        <f t="shared" si="5"/>
        <v>0</v>
      </c>
    </row>
    <row r="61" spans="1:22" ht="18" customHeight="1">
      <c r="A61" s="103">
        <v>50</v>
      </c>
      <c r="B61" s="11" t="s">
        <v>183</v>
      </c>
      <c r="C61" s="38">
        <v>0</v>
      </c>
      <c r="D61" s="38">
        <v>39</v>
      </c>
      <c r="E61" s="38">
        <v>10</v>
      </c>
      <c r="F61" s="3">
        <f t="shared" si="6"/>
        <v>49</v>
      </c>
      <c r="G61" s="38">
        <v>0</v>
      </c>
      <c r="H61" s="38">
        <v>3</v>
      </c>
      <c r="I61" s="38">
        <v>0</v>
      </c>
      <c r="J61" s="3">
        <f t="shared" si="7"/>
        <v>3</v>
      </c>
      <c r="K61" s="37">
        <f t="shared" si="1"/>
        <v>0</v>
      </c>
      <c r="L61" s="37">
        <f t="shared" si="2"/>
        <v>42</v>
      </c>
      <c r="M61" s="37">
        <f t="shared" si="3"/>
        <v>10</v>
      </c>
      <c r="N61" s="3">
        <f t="shared" si="15"/>
        <v>52</v>
      </c>
      <c r="O61" s="70">
        <v>60</v>
      </c>
      <c r="P61" s="70">
        <v>68</v>
      </c>
      <c r="Q61" s="70">
        <v>100</v>
      </c>
      <c r="R61" s="58">
        <v>0</v>
      </c>
      <c r="S61" s="58">
        <v>0</v>
      </c>
      <c r="T61" s="58">
        <v>0</v>
      </c>
      <c r="U61" s="58">
        <v>0</v>
      </c>
      <c r="V61" s="3">
        <f t="shared" si="5"/>
        <v>280</v>
      </c>
    </row>
    <row r="62" spans="1:22" ht="18" customHeight="1">
      <c r="A62" s="103">
        <v>51</v>
      </c>
      <c r="B62" s="101" t="s">
        <v>184</v>
      </c>
      <c r="C62" s="38">
        <v>0</v>
      </c>
      <c r="D62" s="38">
        <v>0</v>
      </c>
      <c r="E62" s="38">
        <v>0</v>
      </c>
      <c r="F62" s="3">
        <f t="shared" si="6"/>
        <v>0</v>
      </c>
      <c r="G62" s="38">
        <v>0</v>
      </c>
      <c r="H62" s="38">
        <v>0</v>
      </c>
      <c r="I62" s="38">
        <v>0</v>
      </c>
      <c r="J62" s="3">
        <f t="shared" si="7"/>
        <v>0</v>
      </c>
      <c r="K62" s="37">
        <f t="shared" si="1"/>
        <v>0</v>
      </c>
      <c r="L62" s="37">
        <f t="shared" si="2"/>
        <v>0</v>
      </c>
      <c r="M62" s="37">
        <f t="shared" si="3"/>
        <v>0</v>
      </c>
      <c r="N62" s="3">
        <f t="shared" si="15"/>
        <v>0</v>
      </c>
      <c r="O62" s="70">
        <v>0</v>
      </c>
      <c r="P62" s="70">
        <v>21</v>
      </c>
      <c r="Q62" s="70">
        <v>59</v>
      </c>
      <c r="R62" s="58">
        <v>0</v>
      </c>
      <c r="S62" s="58">
        <v>0</v>
      </c>
      <c r="T62" s="58">
        <v>0</v>
      </c>
      <c r="U62" s="58">
        <v>0</v>
      </c>
      <c r="V62" s="3">
        <f t="shared" si="5"/>
        <v>80</v>
      </c>
    </row>
    <row r="63" spans="1:22" ht="18" customHeight="1">
      <c r="A63" s="103">
        <v>52</v>
      </c>
      <c r="B63" s="11" t="s">
        <v>185</v>
      </c>
      <c r="C63" s="38">
        <v>5</v>
      </c>
      <c r="D63" s="38">
        <v>18</v>
      </c>
      <c r="E63" s="38">
        <v>13</v>
      </c>
      <c r="F63" s="3">
        <f t="shared" si="6"/>
        <v>36</v>
      </c>
      <c r="G63" s="38">
        <v>0</v>
      </c>
      <c r="H63" s="38">
        <v>1</v>
      </c>
      <c r="I63" s="38">
        <v>0</v>
      </c>
      <c r="J63" s="3">
        <f t="shared" si="7"/>
        <v>1</v>
      </c>
      <c r="K63" s="37">
        <f t="shared" si="1"/>
        <v>5</v>
      </c>
      <c r="L63" s="37">
        <f t="shared" si="2"/>
        <v>19</v>
      </c>
      <c r="M63" s="37">
        <f t="shared" si="3"/>
        <v>13</v>
      </c>
      <c r="N63" s="3">
        <f t="shared" si="15"/>
        <v>37</v>
      </c>
      <c r="O63" s="70">
        <v>25</v>
      </c>
      <c r="P63" s="70">
        <v>0</v>
      </c>
      <c r="Q63" s="70">
        <v>69</v>
      </c>
      <c r="R63" s="58">
        <v>0</v>
      </c>
      <c r="S63" s="58">
        <v>0</v>
      </c>
      <c r="T63" s="58">
        <v>0</v>
      </c>
      <c r="U63" s="58">
        <v>0</v>
      </c>
      <c r="V63" s="3">
        <f t="shared" si="5"/>
        <v>131</v>
      </c>
    </row>
    <row r="64" spans="1:22" ht="18" customHeight="1">
      <c r="A64" s="103">
        <v>53</v>
      </c>
      <c r="B64" s="11" t="s">
        <v>186</v>
      </c>
      <c r="C64" s="38">
        <v>0</v>
      </c>
      <c r="D64" s="38">
        <v>4</v>
      </c>
      <c r="E64" s="38">
        <v>4</v>
      </c>
      <c r="F64" s="3">
        <f t="shared" si="6"/>
        <v>8</v>
      </c>
      <c r="G64" s="38">
        <v>0</v>
      </c>
      <c r="H64" s="38">
        <v>1</v>
      </c>
      <c r="I64" s="38">
        <v>0</v>
      </c>
      <c r="J64" s="3">
        <f t="shared" si="7"/>
        <v>1</v>
      </c>
      <c r="K64" s="37">
        <f t="shared" si="1"/>
        <v>0</v>
      </c>
      <c r="L64" s="37">
        <f t="shared" si="2"/>
        <v>5</v>
      </c>
      <c r="M64" s="37">
        <f t="shared" si="3"/>
        <v>4</v>
      </c>
      <c r="N64" s="3">
        <f t="shared" si="15"/>
        <v>9</v>
      </c>
      <c r="O64" s="70">
        <v>5</v>
      </c>
      <c r="P64" s="70">
        <v>0</v>
      </c>
      <c r="Q64" s="70">
        <v>16</v>
      </c>
      <c r="R64" s="58">
        <v>0</v>
      </c>
      <c r="S64" s="58">
        <v>0</v>
      </c>
      <c r="T64" s="58">
        <v>0</v>
      </c>
      <c r="U64" s="58">
        <v>0</v>
      </c>
      <c r="V64" s="3">
        <f t="shared" si="5"/>
        <v>30</v>
      </c>
    </row>
    <row r="65" spans="1:22" ht="18" customHeight="1">
      <c r="A65" s="103">
        <v>54</v>
      </c>
      <c r="B65" s="11" t="s">
        <v>199</v>
      </c>
      <c r="C65" s="38">
        <v>6</v>
      </c>
      <c r="D65" s="38">
        <v>0</v>
      </c>
      <c r="E65" s="38">
        <v>0</v>
      </c>
      <c r="F65" s="3">
        <f>SUM(C65:E65)</f>
        <v>6</v>
      </c>
      <c r="G65" s="38">
        <v>3</v>
      </c>
      <c r="H65" s="38">
        <v>0</v>
      </c>
      <c r="I65" s="38">
        <v>0</v>
      </c>
      <c r="J65" s="3">
        <f>SUM(G65:I65)</f>
        <v>3</v>
      </c>
      <c r="K65" s="37">
        <f t="shared" si="1"/>
        <v>9</v>
      </c>
      <c r="L65" s="37">
        <f t="shared" si="2"/>
        <v>0</v>
      </c>
      <c r="M65" s="37">
        <f t="shared" si="3"/>
        <v>0</v>
      </c>
      <c r="N65" s="3">
        <f t="shared" si="15"/>
        <v>9</v>
      </c>
      <c r="O65" s="70">
        <v>0</v>
      </c>
      <c r="P65" s="70">
        <v>0</v>
      </c>
      <c r="Q65" s="70">
        <v>0</v>
      </c>
      <c r="R65" s="58">
        <v>0</v>
      </c>
      <c r="S65" s="58">
        <v>0</v>
      </c>
      <c r="T65" s="58">
        <v>0</v>
      </c>
      <c r="U65" s="58">
        <v>0</v>
      </c>
      <c r="V65" s="3">
        <f t="shared" si="5"/>
        <v>9</v>
      </c>
    </row>
    <row r="66" spans="1:22" ht="18" customHeight="1">
      <c r="A66" s="103">
        <v>55</v>
      </c>
      <c r="B66" s="11" t="s">
        <v>161</v>
      </c>
      <c r="C66" s="38">
        <v>0</v>
      </c>
      <c r="D66" s="38">
        <v>0</v>
      </c>
      <c r="E66" s="38">
        <v>0</v>
      </c>
      <c r="F66" s="3">
        <f>SUM(C66:E66)</f>
        <v>0</v>
      </c>
      <c r="G66" s="38">
        <v>0</v>
      </c>
      <c r="H66" s="38">
        <v>0</v>
      </c>
      <c r="I66" s="38">
        <v>0</v>
      </c>
      <c r="J66" s="3">
        <f>SUM(G66:I66)</f>
        <v>0</v>
      </c>
      <c r="K66" s="37">
        <f t="shared" si="1"/>
        <v>0</v>
      </c>
      <c r="L66" s="37">
        <f t="shared" si="2"/>
        <v>0</v>
      </c>
      <c r="M66" s="37">
        <f t="shared" si="3"/>
        <v>0</v>
      </c>
      <c r="N66" s="3">
        <f t="shared" si="15"/>
        <v>0</v>
      </c>
      <c r="O66" s="70">
        <v>0</v>
      </c>
      <c r="P66" s="70">
        <v>0</v>
      </c>
      <c r="Q66" s="70">
        <v>5</v>
      </c>
      <c r="R66" s="48">
        <v>0</v>
      </c>
      <c r="S66" s="48">
        <v>0</v>
      </c>
      <c r="T66" s="58">
        <v>0</v>
      </c>
      <c r="U66" s="58">
        <v>0</v>
      </c>
      <c r="V66" s="3">
        <f t="shared" si="5"/>
        <v>5</v>
      </c>
    </row>
    <row r="67" spans="1:22" ht="18" customHeight="1">
      <c r="A67" s="103">
        <v>56</v>
      </c>
      <c r="B67" s="11" t="s">
        <v>172</v>
      </c>
      <c r="C67" s="38">
        <v>0</v>
      </c>
      <c r="D67" s="38">
        <v>0</v>
      </c>
      <c r="E67" s="38">
        <v>0</v>
      </c>
      <c r="F67" s="152">
        <f>SUM(C67:E67)</f>
        <v>0</v>
      </c>
      <c r="G67" s="38">
        <v>0</v>
      </c>
      <c r="H67" s="38">
        <v>0</v>
      </c>
      <c r="I67" s="38">
        <v>0</v>
      </c>
      <c r="J67" s="152">
        <f>SUM(G67:I67)</f>
        <v>0</v>
      </c>
      <c r="K67" s="37">
        <f t="shared" si="1"/>
        <v>0</v>
      </c>
      <c r="L67" s="37">
        <f t="shared" si="2"/>
        <v>0</v>
      </c>
      <c r="M67" s="37">
        <f t="shared" si="3"/>
        <v>0</v>
      </c>
      <c r="N67" s="152">
        <f t="shared" si="15"/>
        <v>0</v>
      </c>
      <c r="O67" s="70">
        <v>0</v>
      </c>
      <c r="P67" s="70">
        <v>0</v>
      </c>
      <c r="Q67" s="70">
        <v>5</v>
      </c>
      <c r="R67" s="48">
        <v>0</v>
      </c>
      <c r="S67" s="48">
        <v>0</v>
      </c>
      <c r="T67" s="48">
        <v>0</v>
      </c>
      <c r="U67" s="48">
        <v>0</v>
      </c>
      <c r="V67" s="3">
        <f t="shared" si="5"/>
        <v>5</v>
      </c>
    </row>
    <row r="68" spans="1:22" ht="18" customHeight="1">
      <c r="A68" s="102"/>
      <c r="B68" s="316" t="s">
        <v>251</v>
      </c>
      <c r="C68" s="37">
        <f>SUM(C69:C73)</f>
        <v>3</v>
      </c>
      <c r="D68" s="37">
        <f>SUM(D69:D73)</f>
        <v>0</v>
      </c>
      <c r="E68" s="37">
        <f>SUM(E69:E73)</f>
        <v>4</v>
      </c>
      <c r="F68" s="152">
        <f>SUM(C68:E68)</f>
        <v>7</v>
      </c>
      <c r="G68" s="37">
        <f>SUM(G69:G73)</f>
        <v>110</v>
      </c>
      <c r="H68" s="37">
        <f>SUM(H69:H73)</f>
        <v>37</v>
      </c>
      <c r="I68" s="37">
        <f>SUM(I69:I73)</f>
        <v>42</v>
      </c>
      <c r="J68" s="3">
        <f>SUM(G68:I68)</f>
        <v>189</v>
      </c>
      <c r="K68" s="37">
        <f t="shared" si="1"/>
        <v>113</v>
      </c>
      <c r="L68" s="37">
        <f t="shared" si="2"/>
        <v>37</v>
      </c>
      <c r="M68" s="37">
        <f t="shared" si="3"/>
        <v>46</v>
      </c>
      <c r="N68" s="3">
        <f t="shared" si="15"/>
        <v>196</v>
      </c>
      <c r="O68" s="69">
        <f>SUM(O69:O73)</f>
        <v>0</v>
      </c>
      <c r="P68" s="69">
        <f aca="true" t="shared" si="16" ref="P68:U68">SUM(P69:P73)</f>
        <v>22</v>
      </c>
      <c r="Q68" s="69">
        <f t="shared" si="16"/>
        <v>149</v>
      </c>
      <c r="R68" s="69">
        <f t="shared" si="16"/>
        <v>0</v>
      </c>
      <c r="S68" s="69">
        <f t="shared" si="16"/>
        <v>2</v>
      </c>
      <c r="T68" s="69">
        <f t="shared" si="16"/>
        <v>0</v>
      </c>
      <c r="U68" s="69">
        <f t="shared" si="16"/>
        <v>1</v>
      </c>
      <c r="V68" s="3">
        <f t="shared" si="5"/>
        <v>370</v>
      </c>
    </row>
    <row r="69" spans="1:22" ht="18" customHeight="1">
      <c r="A69" s="103">
        <v>57</v>
      </c>
      <c r="B69" s="142" t="s">
        <v>174</v>
      </c>
      <c r="C69" s="38">
        <v>0</v>
      </c>
      <c r="D69" s="38">
        <v>0</v>
      </c>
      <c r="E69" s="38">
        <v>4</v>
      </c>
      <c r="F69" s="3">
        <f t="shared" si="6"/>
        <v>4</v>
      </c>
      <c r="G69" s="38">
        <v>0</v>
      </c>
      <c r="H69" s="38">
        <v>14</v>
      </c>
      <c r="I69" s="38">
        <v>27</v>
      </c>
      <c r="J69" s="3">
        <f t="shared" si="7"/>
        <v>41</v>
      </c>
      <c r="K69" s="37">
        <f aca="true" t="shared" si="17" ref="K69:K87">SUM(C69,G69)</f>
        <v>0</v>
      </c>
      <c r="L69" s="37">
        <f aca="true" t="shared" si="18" ref="L69:L87">SUM(D69,H69)</f>
        <v>14</v>
      </c>
      <c r="M69" s="37">
        <f aca="true" t="shared" si="19" ref="M69:M87">SUM(E69,I69)</f>
        <v>31</v>
      </c>
      <c r="N69" s="3">
        <f t="shared" si="15"/>
        <v>45</v>
      </c>
      <c r="O69" s="70">
        <v>0</v>
      </c>
      <c r="P69" s="70">
        <v>13</v>
      </c>
      <c r="Q69" s="70">
        <v>118</v>
      </c>
      <c r="R69" s="58">
        <v>0</v>
      </c>
      <c r="S69" s="58">
        <v>2</v>
      </c>
      <c r="T69" s="58">
        <v>0</v>
      </c>
      <c r="U69" s="58">
        <v>1</v>
      </c>
      <c r="V69" s="3">
        <f aca="true" t="shared" si="20" ref="V69:V87">SUM(N69:U69)</f>
        <v>179</v>
      </c>
    </row>
    <row r="70" spans="1:22" ht="18" customHeight="1">
      <c r="A70" s="103">
        <v>58</v>
      </c>
      <c r="B70" s="80" t="s">
        <v>43</v>
      </c>
      <c r="C70" s="38">
        <v>2</v>
      </c>
      <c r="D70" s="38">
        <v>0</v>
      </c>
      <c r="E70" s="38">
        <v>0</v>
      </c>
      <c r="F70" s="3">
        <f t="shared" si="6"/>
        <v>2</v>
      </c>
      <c r="G70" s="38">
        <v>28</v>
      </c>
      <c r="H70" s="38">
        <v>8</v>
      </c>
      <c r="I70" s="38">
        <v>2</v>
      </c>
      <c r="J70" s="3">
        <f t="shared" si="7"/>
        <v>38</v>
      </c>
      <c r="K70" s="37">
        <f t="shared" si="17"/>
        <v>30</v>
      </c>
      <c r="L70" s="37">
        <f t="shared" si="18"/>
        <v>8</v>
      </c>
      <c r="M70" s="37">
        <f t="shared" si="19"/>
        <v>2</v>
      </c>
      <c r="N70" s="3">
        <f t="shared" si="15"/>
        <v>40</v>
      </c>
      <c r="O70" s="70">
        <v>0</v>
      </c>
      <c r="P70" s="70">
        <v>1</v>
      </c>
      <c r="Q70" s="70">
        <v>7</v>
      </c>
      <c r="R70" s="58">
        <v>0</v>
      </c>
      <c r="S70" s="58">
        <v>0</v>
      </c>
      <c r="T70" s="58">
        <v>0</v>
      </c>
      <c r="U70" s="58">
        <v>0</v>
      </c>
      <c r="V70" s="3">
        <f t="shared" si="20"/>
        <v>48</v>
      </c>
    </row>
    <row r="71" spans="1:22" ht="18" customHeight="1">
      <c r="A71" s="103">
        <v>59</v>
      </c>
      <c r="B71" s="11" t="s">
        <v>145</v>
      </c>
      <c r="C71" s="38">
        <v>1</v>
      </c>
      <c r="D71" s="38">
        <v>0</v>
      </c>
      <c r="E71" s="38">
        <v>0</v>
      </c>
      <c r="F71" s="3">
        <f t="shared" si="6"/>
        <v>1</v>
      </c>
      <c r="G71" s="38">
        <v>45</v>
      </c>
      <c r="H71" s="38">
        <v>9</v>
      </c>
      <c r="I71" s="38">
        <v>7</v>
      </c>
      <c r="J71" s="3">
        <f t="shared" si="7"/>
        <v>61</v>
      </c>
      <c r="K71" s="37">
        <f t="shared" si="17"/>
        <v>46</v>
      </c>
      <c r="L71" s="37">
        <f t="shared" si="18"/>
        <v>9</v>
      </c>
      <c r="M71" s="37">
        <f t="shared" si="19"/>
        <v>7</v>
      </c>
      <c r="N71" s="3">
        <f t="shared" si="15"/>
        <v>62</v>
      </c>
      <c r="O71" s="70">
        <v>0</v>
      </c>
      <c r="P71" s="70">
        <v>0</v>
      </c>
      <c r="Q71" s="70">
        <v>5</v>
      </c>
      <c r="R71" s="58">
        <v>0</v>
      </c>
      <c r="S71" s="58">
        <v>0</v>
      </c>
      <c r="T71" s="58">
        <v>0</v>
      </c>
      <c r="U71" s="58">
        <v>0</v>
      </c>
      <c r="V71" s="3">
        <f t="shared" si="20"/>
        <v>67</v>
      </c>
    </row>
    <row r="72" spans="1:22" ht="18" customHeight="1">
      <c r="A72" s="103">
        <v>61</v>
      </c>
      <c r="B72" s="11" t="s">
        <v>146</v>
      </c>
      <c r="C72" s="38">
        <v>0</v>
      </c>
      <c r="D72" s="38">
        <v>0</v>
      </c>
      <c r="E72" s="38">
        <v>0</v>
      </c>
      <c r="F72" s="152">
        <f t="shared" si="6"/>
        <v>0</v>
      </c>
      <c r="G72" s="38">
        <v>37</v>
      </c>
      <c r="H72" s="38">
        <v>0</v>
      </c>
      <c r="I72" s="38">
        <v>1</v>
      </c>
      <c r="J72" s="152">
        <f t="shared" si="7"/>
        <v>38</v>
      </c>
      <c r="K72" s="37">
        <f t="shared" si="17"/>
        <v>37</v>
      </c>
      <c r="L72" s="37">
        <f t="shared" si="18"/>
        <v>0</v>
      </c>
      <c r="M72" s="37">
        <f t="shared" si="19"/>
        <v>1</v>
      </c>
      <c r="N72" s="152">
        <f t="shared" si="15"/>
        <v>38</v>
      </c>
      <c r="O72" s="70">
        <v>0</v>
      </c>
      <c r="P72" s="70">
        <v>1</v>
      </c>
      <c r="Q72" s="70">
        <v>4</v>
      </c>
      <c r="R72" s="48">
        <v>0</v>
      </c>
      <c r="S72" s="48">
        <v>0</v>
      </c>
      <c r="T72" s="48">
        <v>0</v>
      </c>
      <c r="U72" s="48">
        <v>0</v>
      </c>
      <c r="V72" s="3">
        <f t="shared" si="20"/>
        <v>43</v>
      </c>
    </row>
    <row r="73" spans="1:22" ht="18" customHeight="1">
      <c r="A73" s="103">
        <v>61</v>
      </c>
      <c r="B73" s="10" t="s">
        <v>147</v>
      </c>
      <c r="C73" s="37">
        <v>0</v>
      </c>
      <c r="D73" s="37">
        <v>0</v>
      </c>
      <c r="E73" s="37">
        <v>0</v>
      </c>
      <c r="F73" s="3">
        <f>SUM(C73:E73)</f>
        <v>0</v>
      </c>
      <c r="G73" s="37">
        <v>0</v>
      </c>
      <c r="H73" s="37">
        <v>6</v>
      </c>
      <c r="I73" s="37">
        <v>5</v>
      </c>
      <c r="J73" s="3">
        <f>SUM(G73:I73)</f>
        <v>11</v>
      </c>
      <c r="K73" s="37">
        <f t="shared" si="17"/>
        <v>0</v>
      </c>
      <c r="L73" s="37">
        <f t="shared" si="18"/>
        <v>6</v>
      </c>
      <c r="M73" s="37">
        <f t="shared" si="19"/>
        <v>5</v>
      </c>
      <c r="N73" s="3">
        <f t="shared" si="15"/>
        <v>11</v>
      </c>
      <c r="O73" s="69">
        <v>0</v>
      </c>
      <c r="P73" s="69">
        <v>7</v>
      </c>
      <c r="Q73" s="69">
        <v>15</v>
      </c>
      <c r="R73" s="58">
        <v>0</v>
      </c>
      <c r="S73" s="58">
        <v>0</v>
      </c>
      <c r="T73" s="58">
        <v>0</v>
      </c>
      <c r="U73" s="58">
        <v>0</v>
      </c>
      <c r="V73" s="3">
        <f t="shared" si="20"/>
        <v>33</v>
      </c>
    </row>
    <row r="74" spans="1:22" s="42" customFormat="1" ht="18" customHeight="1">
      <c r="A74" s="103"/>
      <c r="B74" s="275" t="s">
        <v>202</v>
      </c>
      <c r="C74" s="38">
        <f>SUM(C75:C81)</f>
        <v>7</v>
      </c>
      <c r="D74" s="38">
        <f>SUM(D75:D81)</f>
        <v>2</v>
      </c>
      <c r="E74" s="38">
        <f>SUM(E75:E81)</f>
        <v>9</v>
      </c>
      <c r="F74" s="152">
        <f>SUM(C74:E74)</f>
        <v>18</v>
      </c>
      <c r="G74" s="38">
        <f>SUM(G75:G81)</f>
        <v>14</v>
      </c>
      <c r="H74" s="38">
        <f>SUM(H75:H81)</f>
        <v>0</v>
      </c>
      <c r="I74" s="38">
        <f>SUM(I75:I81)</f>
        <v>2</v>
      </c>
      <c r="J74" s="152">
        <f>SUM(G74:I74)</f>
        <v>16</v>
      </c>
      <c r="K74" s="37">
        <f t="shared" si="17"/>
        <v>21</v>
      </c>
      <c r="L74" s="37">
        <f t="shared" si="18"/>
        <v>2</v>
      </c>
      <c r="M74" s="37">
        <f t="shared" si="19"/>
        <v>11</v>
      </c>
      <c r="N74" s="152">
        <f t="shared" si="15"/>
        <v>34</v>
      </c>
      <c r="O74" s="70">
        <f>SUM(O75:O81)</f>
        <v>15</v>
      </c>
      <c r="P74" s="70">
        <f aca="true" t="shared" si="21" ref="P74:U74">SUM(P75:P81)</f>
        <v>2</v>
      </c>
      <c r="Q74" s="70">
        <f t="shared" si="21"/>
        <v>19</v>
      </c>
      <c r="R74" s="70">
        <f t="shared" si="21"/>
        <v>187</v>
      </c>
      <c r="S74" s="70">
        <f t="shared" si="21"/>
        <v>0</v>
      </c>
      <c r="T74" s="70">
        <f t="shared" si="21"/>
        <v>13</v>
      </c>
      <c r="U74" s="70">
        <f t="shared" si="21"/>
        <v>0</v>
      </c>
      <c r="V74" s="3">
        <f t="shared" si="20"/>
        <v>270</v>
      </c>
    </row>
    <row r="75" spans="1:22" ht="18" customHeight="1">
      <c r="A75" s="102">
        <v>62</v>
      </c>
      <c r="B75" s="10" t="s">
        <v>114</v>
      </c>
      <c r="C75" s="37">
        <v>0</v>
      </c>
      <c r="D75" s="37">
        <v>2</v>
      </c>
      <c r="E75" s="37">
        <v>9</v>
      </c>
      <c r="F75" s="3">
        <f t="shared" si="6"/>
        <v>11</v>
      </c>
      <c r="G75" s="37">
        <v>1</v>
      </c>
      <c r="H75" s="37">
        <v>0</v>
      </c>
      <c r="I75" s="37">
        <v>2</v>
      </c>
      <c r="J75" s="3">
        <f t="shared" si="7"/>
        <v>3</v>
      </c>
      <c r="K75" s="37">
        <f t="shared" si="17"/>
        <v>1</v>
      </c>
      <c r="L75" s="37">
        <f t="shared" si="18"/>
        <v>2</v>
      </c>
      <c r="M75" s="37">
        <f t="shared" si="19"/>
        <v>11</v>
      </c>
      <c r="N75" s="3">
        <f t="shared" si="15"/>
        <v>14</v>
      </c>
      <c r="O75" s="69">
        <v>15</v>
      </c>
      <c r="P75" s="69">
        <v>0</v>
      </c>
      <c r="Q75" s="69">
        <v>12</v>
      </c>
      <c r="R75" s="58">
        <v>43</v>
      </c>
      <c r="S75" s="58">
        <v>0</v>
      </c>
      <c r="T75" s="58">
        <v>3</v>
      </c>
      <c r="U75" s="58">
        <v>0</v>
      </c>
      <c r="V75" s="3">
        <f t="shared" si="20"/>
        <v>87</v>
      </c>
    </row>
    <row r="76" spans="1:22" ht="18" customHeight="1">
      <c r="A76" s="105">
        <v>63</v>
      </c>
      <c r="B76" s="84" t="s">
        <v>206</v>
      </c>
      <c r="C76" s="78">
        <v>0</v>
      </c>
      <c r="D76" s="78">
        <v>0</v>
      </c>
      <c r="E76" s="78">
        <v>0</v>
      </c>
      <c r="F76" s="4">
        <f t="shared" si="6"/>
        <v>0</v>
      </c>
      <c r="G76" s="78">
        <v>0</v>
      </c>
      <c r="H76" s="78">
        <v>0</v>
      </c>
      <c r="I76" s="78">
        <v>0</v>
      </c>
      <c r="J76" s="4">
        <f t="shared" si="7"/>
        <v>0</v>
      </c>
      <c r="K76" s="47">
        <f t="shared" si="17"/>
        <v>0</v>
      </c>
      <c r="L76" s="47">
        <f t="shared" si="18"/>
        <v>0</v>
      </c>
      <c r="M76" s="47">
        <f t="shared" si="19"/>
        <v>0</v>
      </c>
      <c r="N76" s="4">
        <f t="shared" si="15"/>
        <v>0</v>
      </c>
      <c r="O76" s="85">
        <v>0</v>
      </c>
      <c r="P76" s="85">
        <v>0</v>
      </c>
      <c r="Q76" s="85">
        <v>1</v>
      </c>
      <c r="R76" s="86">
        <v>28</v>
      </c>
      <c r="S76" s="86">
        <v>0</v>
      </c>
      <c r="T76" s="61">
        <v>0</v>
      </c>
      <c r="U76" s="61">
        <v>0</v>
      </c>
      <c r="V76" s="4">
        <f t="shared" si="20"/>
        <v>29</v>
      </c>
    </row>
    <row r="77" spans="1:22" ht="18" customHeight="1">
      <c r="A77" s="103">
        <v>64</v>
      </c>
      <c r="B77" s="11" t="s">
        <v>175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f aca="true" t="shared" si="22" ref="K77:M78">SUM(C77,G77)</f>
        <v>0</v>
      </c>
      <c r="L77" s="38">
        <f t="shared" si="22"/>
        <v>0</v>
      </c>
      <c r="M77" s="38">
        <f t="shared" si="22"/>
        <v>0</v>
      </c>
      <c r="N77" s="38">
        <v>0</v>
      </c>
      <c r="O77" s="38">
        <v>0</v>
      </c>
      <c r="P77" s="38">
        <v>0</v>
      </c>
      <c r="Q77" s="38">
        <v>1</v>
      </c>
      <c r="R77" s="38">
        <v>12</v>
      </c>
      <c r="S77" s="38">
        <v>0</v>
      </c>
      <c r="T77" s="38">
        <v>0</v>
      </c>
      <c r="U77" s="38">
        <v>0</v>
      </c>
      <c r="V77" s="152">
        <f>SUM(N77:U77)</f>
        <v>13</v>
      </c>
    </row>
    <row r="78" spans="1:22" ht="18" customHeight="1">
      <c r="A78" s="102">
        <v>65</v>
      </c>
      <c r="B78" s="10" t="s">
        <v>115</v>
      </c>
      <c r="C78" s="37">
        <v>5</v>
      </c>
      <c r="D78" s="37">
        <v>0</v>
      </c>
      <c r="E78" s="37">
        <v>0</v>
      </c>
      <c r="F78" s="3">
        <f>SUM(C78:E78)</f>
        <v>5</v>
      </c>
      <c r="G78" s="37">
        <v>4</v>
      </c>
      <c r="H78" s="37">
        <v>0</v>
      </c>
      <c r="I78" s="37">
        <v>0</v>
      </c>
      <c r="J78" s="3">
        <f>SUM(G78:I78)</f>
        <v>4</v>
      </c>
      <c r="K78" s="37">
        <f t="shared" si="22"/>
        <v>9</v>
      </c>
      <c r="L78" s="37">
        <f t="shared" si="22"/>
        <v>0</v>
      </c>
      <c r="M78" s="37">
        <f t="shared" si="22"/>
        <v>0</v>
      </c>
      <c r="N78" s="3">
        <f>SUM(F78,J78)</f>
        <v>9</v>
      </c>
      <c r="O78" s="69">
        <v>0</v>
      </c>
      <c r="P78" s="69">
        <v>0</v>
      </c>
      <c r="Q78" s="69">
        <v>2</v>
      </c>
      <c r="R78" s="58">
        <v>37</v>
      </c>
      <c r="S78" s="58">
        <v>0</v>
      </c>
      <c r="T78" s="58">
        <v>2</v>
      </c>
      <c r="U78" s="58">
        <v>0</v>
      </c>
      <c r="V78" s="3">
        <f>SUM(N78:U78)</f>
        <v>50</v>
      </c>
    </row>
    <row r="79" spans="1:22" ht="18" customHeight="1">
      <c r="A79" s="159"/>
      <c r="B79" s="12"/>
      <c r="C79" s="77"/>
      <c r="D79" s="77"/>
      <c r="E79" s="77"/>
      <c r="F79" s="7"/>
      <c r="G79" s="77"/>
      <c r="H79" s="77"/>
      <c r="I79" s="77"/>
      <c r="J79" s="7"/>
      <c r="K79" s="77"/>
      <c r="L79" s="77"/>
      <c r="M79" s="77"/>
      <c r="N79" s="98" t="s">
        <v>261</v>
      </c>
      <c r="O79" s="160"/>
      <c r="P79" s="160"/>
      <c r="Q79" s="160"/>
      <c r="R79" s="161"/>
      <c r="S79" s="161"/>
      <c r="T79" s="161"/>
      <c r="U79" s="161"/>
      <c r="V79" s="7"/>
    </row>
    <row r="80" spans="1:22" ht="18" customHeight="1">
      <c r="A80" s="154">
        <v>66</v>
      </c>
      <c r="B80" s="137" t="s">
        <v>116</v>
      </c>
      <c r="C80" s="155">
        <v>0</v>
      </c>
      <c r="D80" s="155">
        <v>0</v>
      </c>
      <c r="E80" s="155">
        <v>0</v>
      </c>
      <c r="F80" s="156">
        <v>0</v>
      </c>
      <c r="G80" s="155">
        <v>5</v>
      </c>
      <c r="H80" s="155">
        <v>0</v>
      </c>
      <c r="I80" s="155">
        <v>0</v>
      </c>
      <c r="J80" s="156">
        <f t="shared" si="7"/>
        <v>5</v>
      </c>
      <c r="K80" s="155">
        <f t="shared" si="17"/>
        <v>5</v>
      </c>
      <c r="L80" s="155">
        <f t="shared" si="18"/>
        <v>0</v>
      </c>
      <c r="M80" s="155">
        <f t="shared" si="19"/>
        <v>0</v>
      </c>
      <c r="N80" s="156">
        <f>SUM(F80,J80)</f>
        <v>5</v>
      </c>
      <c r="O80" s="157">
        <v>0</v>
      </c>
      <c r="P80" s="157">
        <v>0</v>
      </c>
      <c r="Q80" s="157">
        <v>1</v>
      </c>
      <c r="R80" s="158">
        <v>40</v>
      </c>
      <c r="S80" s="158">
        <v>0</v>
      </c>
      <c r="T80" s="158">
        <v>8</v>
      </c>
      <c r="U80" s="158">
        <v>0</v>
      </c>
      <c r="V80" s="156">
        <f t="shared" si="20"/>
        <v>54</v>
      </c>
    </row>
    <row r="81" spans="1:22" ht="18" customHeight="1">
      <c r="A81" s="102">
        <v>67</v>
      </c>
      <c r="B81" s="10" t="s">
        <v>151</v>
      </c>
      <c r="C81" s="37">
        <v>2</v>
      </c>
      <c r="D81" s="37">
        <v>0</v>
      </c>
      <c r="E81" s="37">
        <v>0</v>
      </c>
      <c r="F81" s="3">
        <f t="shared" si="6"/>
        <v>2</v>
      </c>
      <c r="G81" s="37">
        <v>4</v>
      </c>
      <c r="H81" s="37">
        <v>0</v>
      </c>
      <c r="I81" s="37">
        <v>0</v>
      </c>
      <c r="J81" s="3">
        <f t="shared" si="7"/>
        <v>4</v>
      </c>
      <c r="K81" s="37">
        <f t="shared" si="17"/>
        <v>6</v>
      </c>
      <c r="L81" s="37">
        <f t="shared" si="18"/>
        <v>0</v>
      </c>
      <c r="M81" s="37">
        <f t="shared" si="19"/>
        <v>0</v>
      </c>
      <c r="N81" s="3">
        <f>SUM(F81,J81)</f>
        <v>6</v>
      </c>
      <c r="O81" s="69">
        <v>0</v>
      </c>
      <c r="P81" s="69">
        <v>2</v>
      </c>
      <c r="Q81" s="69">
        <v>2</v>
      </c>
      <c r="R81" s="58">
        <v>27</v>
      </c>
      <c r="S81" s="58">
        <v>0</v>
      </c>
      <c r="T81" s="58">
        <v>0</v>
      </c>
      <c r="U81" s="58">
        <v>0</v>
      </c>
      <c r="V81" s="3">
        <f t="shared" si="20"/>
        <v>37</v>
      </c>
    </row>
    <row r="82" spans="1:22" ht="18" customHeight="1">
      <c r="A82" s="196"/>
      <c r="B82" s="197"/>
      <c r="C82" s="47"/>
      <c r="D82" s="47"/>
      <c r="E82" s="47"/>
      <c r="F82" s="179"/>
      <c r="G82" s="47"/>
      <c r="H82" s="47"/>
      <c r="I82" s="47"/>
      <c r="J82" s="4"/>
      <c r="K82" s="37"/>
      <c r="L82" s="37"/>
      <c r="M82" s="37"/>
      <c r="N82" s="4"/>
      <c r="O82" s="198"/>
      <c r="P82" s="198"/>
      <c r="Q82" s="198"/>
      <c r="R82" s="61"/>
      <c r="S82" s="61"/>
      <c r="T82" s="61"/>
      <c r="U82" s="61"/>
      <c r="V82" s="3">
        <f t="shared" si="20"/>
        <v>0</v>
      </c>
    </row>
    <row r="83" spans="1:22" ht="18" customHeight="1">
      <c r="A83" s="103"/>
      <c r="B83" s="11" t="s">
        <v>99</v>
      </c>
      <c r="C83" s="38">
        <v>0</v>
      </c>
      <c r="D83" s="38">
        <v>5</v>
      </c>
      <c r="E83" s="38">
        <v>4</v>
      </c>
      <c r="F83" s="152">
        <f>SUM(C83:E83)</f>
        <v>9</v>
      </c>
      <c r="G83" s="38">
        <v>1</v>
      </c>
      <c r="H83" s="38">
        <v>0</v>
      </c>
      <c r="I83" s="38">
        <v>0</v>
      </c>
      <c r="J83" s="152">
        <f>SUM(G83:I83)</f>
        <v>1</v>
      </c>
      <c r="K83" s="37">
        <f t="shared" si="17"/>
        <v>1</v>
      </c>
      <c r="L83" s="37">
        <f t="shared" si="18"/>
        <v>5</v>
      </c>
      <c r="M83" s="37">
        <f t="shared" si="19"/>
        <v>4</v>
      </c>
      <c r="N83" s="152">
        <f>SUM(F83,J83)</f>
        <v>10</v>
      </c>
      <c r="O83" s="70">
        <v>0</v>
      </c>
      <c r="P83" s="70">
        <v>1</v>
      </c>
      <c r="Q83" s="70">
        <v>41</v>
      </c>
      <c r="R83" s="48">
        <v>0</v>
      </c>
      <c r="S83" s="48">
        <v>0</v>
      </c>
      <c r="T83" s="48">
        <v>0</v>
      </c>
      <c r="U83" s="48">
        <v>0</v>
      </c>
      <c r="V83" s="3">
        <f t="shared" si="20"/>
        <v>52</v>
      </c>
    </row>
    <row r="84" spans="1:22" ht="18" customHeight="1">
      <c r="A84" s="103"/>
      <c r="B84" s="10"/>
      <c r="C84" s="37"/>
      <c r="D84" s="37"/>
      <c r="E84" s="37"/>
      <c r="F84" s="3"/>
      <c r="G84" s="37"/>
      <c r="H84" s="37"/>
      <c r="I84" s="37"/>
      <c r="J84" s="3"/>
      <c r="K84" s="37"/>
      <c r="L84" s="37"/>
      <c r="M84" s="37"/>
      <c r="N84" s="3"/>
      <c r="O84" s="69"/>
      <c r="P84" s="69"/>
      <c r="Q84" s="69"/>
      <c r="R84" s="58"/>
      <c r="S84" s="58"/>
      <c r="T84" s="58"/>
      <c r="U84" s="58"/>
      <c r="V84" s="3">
        <f t="shared" si="20"/>
        <v>0</v>
      </c>
    </row>
    <row r="85" spans="1:22" ht="18" customHeight="1">
      <c r="A85" s="103"/>
      <c r="B85" s="11" t="s">
        <v>100</v>
      </c>
      <c r="C85" s="38">
        <v>1</v>
      </c>
      <c r="D85" s="38">
        <v>1</v>
      </c>
      <c r="E85" s="38">
        <v>0</v>
      </c>
      <c r="F85" s="3">
        <f t="shared" si="6"/>
        <v>2</v>
      </c>
      <c r="G85" s="38">
        <v>3</v>
      </c>
      <c r="H85" s="38">
        <v>0</v>
      </c>
      <c r="I85" s="38">
        <v>0</v>
      </c>
      <c r="J85" s="3">
        <f t="shared" si="7"/>
        <v>3</v>
      </c>
      <c r="K85" s="37">
        <f t="shared" si="17"/>
        <v>4</v>
      </c>
      <c r="L85" s="37">
        <f t="shared" si="18"/>
        <v>1</v>
      </c>
      <c r="M85" s="37">
        <f t="shared" si="19"/>
        <v>0</v>
      </c>
      <c r="N85" s="3">
        <f>SUM(F85,J85)</f>
        <v>5</v>
      </c>
      <c r="O85" s="70">
        <v>0</v>
      </c>
      <c r="P85" s="70">
        <v>0</v>
      </c>
      <c r="Q85" s="70">
        <v>13</v>
      </c>
      <c r="R85" s="48">
        <v>0</v>
      </c>
      <c r="S85" s="48">
        <v>0</v>
      </c>
      <c r="T85" s="58">
        <v>0</v>
      </c>
      <c r="U85" s="58">
        <v>0</v>
      </c>
      <c r="V85" s="3">
        <f t="shared" si="20"/>
        <v>18</v>
      </c>
    </row>
    <row r="86" spans="1:22" ht="18" customHeight="1">
      <c r="A86" s="103"/>
      <c r="B86" s="11"/>
      <c r="C86" s="38"/>
      <c r="D86" s="38"/>
      <c r="E86" s="38"/>
      <c r="F86" s="3"/>
      <c r="G86" s="38"/>
      <c r="H86" s="38"/>
      <c r="I86" s="38"/>
      <c r="J86" s="3"/>
      <c r="K86" s="37"/>
      <c r="L86" s="37"/>
      <c r="M86" s="37"/>
      <c r="N86" s="3"/>
      <c r="O86" s="70"/>
      <c r="P86" s="70"/>
      <c r="Q86" s="70"/>
      <c r="R86" s="48"/>
      <c r="S86" s="48"/>
      <c r="T86" s="58"/>
      <c r="U86" s="58"/>
      <c r="V86" s="3">
        <f t="shared" si="20"/>
        <v>0</v>
      </c>
    </row>
    <row r="87" spans="1:22" ht="17.25" customHeight="1">
      <c r="A87" s="103"/>
      <c r="B87" s="11" t="s">
        <v>101</v>
      </c>
      <c r="C87" s="38">
        <v>0</v>
      </c>
      <c r="D87" s="38">
        <v>0</v>
      </c>
      <c r="E87" s="38">
        <v>0</v>
      </c>
      <c r="F87" s="3">
        <f t="shared" si="6"/>
        <v>0</v>
      </c>
      <c r="G87" s="38">
        <v>0</v>
      </c>
      <c r="H87" s="38">
        <v>0</v>
      </c>
      <c r="I87" s="38">
        <v>0</v>
      </c>
      <c r="J87" s="3">
        <f t="shared" si="7"/>
        <v>0</v>
      </c>
      <c r="K87" s="37">
        <f t="shared" si="17"/>
        <v>0</v>
      </c>
      <c r="L87" s="37">
        <f t="shared" si="18"/>
        <v>0</v>
      </c>
      <c r="M87" s="37">
        <f t="shared" si="19"/>
        <v>0</v>
      </c>
      <c r="N87" s="3">
        <f>SUM(F87,J87)</f>
        <v>0</v>
      </c>
      <c r="O87" s="70">
        <v>0</v>
      </c>
      <c r="P87" s="70">
        <v>0</v>
      </c>
      <c r="Q87" s="70">
        <v>13</v>
      </c>
      <c r="R87" s="48">
        <v>0</v>
      </c>
      <c r="S87" s="48">
        <v>0</v>
      </c>
      <c r="T87" s="58">
        <v>0</v>
      </c>
      <c r="U87" s="58">
        <v>0</v>
      </c>
      <c r="V87" s="3">
        <f t="shared" si="20"/>
        <v>13</v>
      </c>
    </row>
    <row r="88" spans="1:22" ht="18" customHeight="1">
      <c r="A88" s="104"/>
      <c r="B88" s="74" t="s">
        <v>20</v>
      </c>
      <c r="C88" s="74">
        <f aca="true" t="shared" si="23" ref="C88:V88">SUM(C87,C85,C83,C74,C68,C49,C6)</f>
        <v>1642</v>
      </c>
      <c r="D88" s="74">
        <f t="shared" si="23"/>
        <v>557</v>
      </c>
      <c r="E88" s="74">
        <f t="shared" si="23"/>
        <v>766</v>
      </c>
      <c r="F88" s="74">
        <f t="shared" si="23"/>
        <v>2965</v>
      </c>
      <c r="G88" s="74">
        <f t="shared" si="23"/>
        <v>556</v>
      </c>
      <c r="H88" s="74">
        <f t="shared" si="23"/>
        <v>148</v>
      </c>
      <c r="I88" s="74">
        <f t="shared" si="23"/>
        <v>112</v>
      </c>
      <c r="J88" s="74">
        <f t="shared" si="23"/>
        <v>816</v>
      </c>
      <c r="K88" s="74">
        <f t="shared" si="23"/>
        <v>2198</v>
      </c>
      <c r="L88" s="74">
        <f t="shared" si="23"/>
        <v>705</v>
      </c>
      <c r="M88" s="74">
        <f t="shared" si="23"/>
        <v>878</v>
      </c>
      <c r="N88" s="74">
        <f t="shared" si="23"/>
        <v>3781</v>
      </c>
      <c r="O88" s="74">
        <f t="shared" si="23"/>
        <v>1391</v>
      </c>
      <c r="P88" s="74">
        <f>SUM(P87,P85,P83,P74,P68,P49,P6)</f>
        <v>199</v>
      </c>
      <c r="Q88" s="74">
        <f>SUM(Q87,Q85,Q83,Q74,Q68,Q49,Q6)</f>
        <v>3206</v>
      </c>
      <c r="R88" s="74">
        <f t="shared" si="23"/>
        <v>567</v>
      </c>
      <c r="S88" s="74">
        <f t="shared" si="23"/>
        <v>73</v>
      </c>
      <c r="T88" s="74">
        <f t="shared" si="23"/>
        <v>38</v>
      </c>
      <c r="U88" s="74">
        <f t="shared" si="23"/>
        <v>14</v>
      </c>
      <c r="V88" s="74">
        <f t="shared" si="23"/>
        <v>9269</v>
      </c>
    </row>
    <row r="89" spans="1:22" s="59" customFormat="1" ht="18" customHeight="1">
      <c r="A89" s="106"/>
      <c r="F89" s="60"/>
      <c r="H89" s="129"/>
      <c r="J89" s="60"/>
      <c r="N89" s="60"/>
      <c r="O89" s="71"/>
      <c r="P89" s="71"/>
      <c r="Q89" s="71"/>
      <c r="R89" s="63"/>
      <c r="S89" s="63"/>
      <c r="T89" s="63"/>
      <c r="U89" s="63"/>
      <c r="V89" s="60"/>
    </row>
    <row r="90" spans="1:23" s="59" customFormat="1" ht="18" customHeight="1">
      <c r="A90" s="106"/>
      <c r="F90" s="60"/>
      <c r="N90" s="93" t="s">
        <v>261</v>
      </c>
      <c r="O90" s="87"/>
      <c r="P90" s="87"/>
      <c r="Q90" s="87"/>
      <c r="R90" s="87"/>
      <c r="S90" s="87"/>
      <c r="T90" s="87"/>
      <c r="U90" s="88"/>
      <c r="V90" s="89"/>
      <c r="W90" s="90"/>
    </row>
    <row r="91" ht="16.5" customHeight="1">
      <c r="B91" s="59" t="s">
        <v>123</v>
      </c>
    </row>
    <row r="92" ht="16.5" customHeight="1">
      <c r="B92" s="59" t="s">
        <v>125</v>
      </c>
    </row>
    <row r="93" spans="2:3" ht="16.5" customHeight="1">
      <c r="B93" s="16" t="s">
        <v>192</v>
      </c>
      <c r="C93" s="50"/>
    </row>
    <row r="94" ht="21">
      <c r="B94" s="59" t="s">
        <v>124</v>
      </c>
    </row>
    <row r="95" ht="21">
      <c r="B95" s="59" t="s">
        <v>269</v>
      </c>
    </row>
  </sheetData>
  <mergeCells count="8">
    <mergeCell ref="A1:V1"/>
    <mergeCell ref="A2:A5"/>
    <mergeCell ref="B2:B5"/>
    <mergeCell ref="C2:F2"/>
    <mergeCell ref="G2:J2"/>
    <mergeCell ref="K2:N2"/>
    <mergeCell ref="K3:N3"/>
    <mergeCell ref="P2:Q2"/>
  </mergeCells>
  <printOptions/>
  <pageMargins left="0.6692913385826772" right="0" top="0.3937007874015748" bottom="0.3937007874015748" header="0.3937007874015748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91"/>
  <sheetViews>
    <sheetView workbookViewId="0" topLeftCell="A1">
      <selection activeCell="BF87" sqref="BF87"/>
    </sheetView>
  </sheetViews>
  <sheetFormatPr defaultColWidth="9.140625" defaultRowHeight="21.75"/>
  <cols>
    <col min="1" max="1" width="4.7109375" style="332" customWidth="1"/>
    <col min="2" max="2" width="22.00390625" style="333" customWidth="1"/>
    <col min="3" max="43" width="3.57421875" style="333" hidden="1" customWidth="1"/>
    <col min="44" max="44" width="4.8515625" style="333" hidden="1" customWidth="1"/>
    <col min="45" max="45" width="6.00390625" style="333" hidden="1" customWidth="1"/>
    <col min="46" max="46" width="5.7109375" style="333" hidden="1" customWidth="1"/>
    <col min="47" max="47" width="5.57421875" style="332" customWidth="1"/>
    <col min="48" max="48" width="6.57421875" style="332" customWidth="1"/>
    <col min="49" max="49" width="7.421875" style="332" customWidth="1"/>
    <col min="50" max="50" width="5.8515625" style="332" customWidth="1"/>
    <col min="51" max="51" width="6.57421875" style="332" customWidth="1"/>
    <col min="52" max="52" width="8.8515625" style="332" customWidth="1"/>
    <col min="53" max="16384" width="9.140625" style="332" customWidth="1"/>
  </cols>
  <sheetData>
    <row r="1" ht="18.75">
      <c r="A1" s="332" t="s">
        <v>253</v>
      </c>
    </row>
    <row r="2" spans="1:51" ht="18.75">
      <c r="A2" s="332" t="s">
        <v>21</v>
      </c>
      <c r="B2" s="333" t="s">
        <v>0</v>
      </c>
      <c r="C2" s="333" t="s">
        <v>23</v>
      </c>
      <c r="G2" s="333" t="s">
        <v>27</v>
      </c>
      <c r="K2" s="333" t="s">
        <v>212</v>
      </c>
      <c r="O2" s="333" t="s">
        <v>213</v>
      </c>
      <c r="T2" s="333" t="s">
        <v>214</v>
      </c>
      <c r="Y2" s="333" t="s">
        <v>216</v>
      </c>
      <c r="AC2" s="333" t="s">
        <v>217</v>
      </c>
      <c r="AG2" s="333" t="s">
        <v>218</v>
      </c>
      <c r="AK2" s="333" t="s">
        <v>29</v>
      </c>
      <c r="AL2" s="333" t="s">
        <v>20</v>
      </c>
      <c r="AT2" s="334" t="s">
        <v>223</v>
      </c>
      <c r="AX2" s="332" t="s">
        <v>29</v>
      </c>
      <c r="AY2" s="333" t="s">
        <v>29</v>
      </c>
    </row>
    <row r="3" spans="37:51" ht="18.75">
      <c r="AK3" s="333" t="s">
        <v>30</v>
      </c>
      <c r="AT3" s="334"/>
      <c r="AX3" s="332" t="s">
        <v>30</v>
      </c>
      <c r="AY3" s="332" t="s">
        <v>257</v>
      </c>
    </row>
    <row r="4" spans="3:52" ht="18.75">
      <c r="C4" s="333" t="s">
        <v>24</v>
      </c>
      <c r="D4" s="333" t="s">
        <v>25</v>
      </c>
      <c r="E4" s="333" t="s">
        <v>26</v>
      </c>
      <c r="F4" s="333" t="s">
        <v>20</v>
      </c>
      <c r="G4" s="333" t="s">
        <v>24</v>
      </c>
      <c r="H4" s="333" t="s">
        <v>25</v>
      </c>
      <c r="I4" s="333" t="s">
        <v>26</v>
      </c>
      <c r="J4" s="333" t="s">
        <v>20</v>
      </c>
      <c r="K4" s="333" t="s">
        <v>24</v>
      </c>
      <c r="L4" s="333" t="s">
        <v>25</v>
      </c>
      <c r="M4" s="333" t="s">
        <v>26</v>
      </c>
      <c r="N4" s="333" t="s">
        <v>20</v>
      </c>
      <c r="O4" s="333" t="s">
        <v>24</v>
      </c>
      <c r="P4" s="333" t="s">
        <v>25</v>
      </c>
      <c r="Q4" s="333" t="s">
        <v>26</v>
      </c>
      <c r="R4" s="333" t="s">
        <v>215</v>
      </c>
      <c r="S4" s="333" t="s">
        <v>20</v>
      </c>
      <c r="T4" s="333" t="s">
        <v>24</v>
      </c>
      <c r="U4" s="333" t="s">
        <v>25</v>
      </c>
      <c r="V4" s="333" t="s">
        <v>26</v>
      </c>
      <c r="W4" s="333" t="s">
        <v>215</v>
      </c>
      <c r="X4" s="333" t="s">
        <v>20</v>
      </c>
      <c r="Y4" s="333" t="s">
        <v>24</v>
      </c>
      <c r="Z4" s="333" t="s">
        <v>25</v>
      </c>
      <c r="AA4" s="333" t="s">
        <v>26</v>
      </c>
      <c r="AB4" s="333" t="s">
        <v>20</v>
      </c>
      <c r="AC4" s="333" t="s">
        <v>24</v>
      </c>
      <c r="AD4" s="333" t="s">
        <v>25</v>
      </c>
      <c r="AE4" s="333" t="s">
        <v>26</v>
      </c>
      <c r="AF4" s="333" t="s">
        <v>20</v>
      </c>
      <c r="AG4" s="333" t="s">
        <v>24</v>
      </c>
      <c r="AH4" s="333" t="s">
        <v>25</v>
      </c>
      <c r="AI4" s="333" t="s">
        <v>26</v>
      </c>
      <c r="AJ4" s="333" t="s">
        <v>20</v>
      </c>
      <c r="AK4" s="333" t="s">
        <v>215</v>
      </c>
      <c r="AL4" s="333" t="s">
        <v>24</v>
      </c>
      <c r="AM4" s="333" t="s">
        <v>25</v>
      </c>
      <c r="AN4" s="333" t="s">
        <v>26</v>
      </c>
      <c r="AO4" s="333" t="s">
        <v>215</v>
      </c>
      <c r="AP4" s="333" t="s">
        <v>20</v>
      </c>
      <c r="AQ4" s="333" t="s">
        <v>20</v>
      </c>
      <c r="AR4" s="333" t="s">
        <v>227</v>
      </c>
      <c r="AS4" s="333" t="s">
        <v>228</v>
      </c>
      <c r="AT4" s="334" t="s">
        <v>224</v>
      </c>
      <c r="AU4" s="333" t="s">
        <v>24</v>
      </c>
      <c r="AV4" s="333" t="s">
        <v>25</v>
      </c>
      <c r="AW4" s="333" t="s">
        <v>26</v>
      </c>
      <c r="AY4" s="333"/>
      <c r="AZ4" s="333" t="s">
        <v>20</v>
      </c>
    </row>
    <row r="5" spans="43:46" ht="18.75">
      <c r="AQ5" s="333" t="s">
        <v>222</v>
      </c>
      <c r="AT5" s="334"/>
    </row>
    <row r="6" spans="1:52" ht="18.75">
      <c r="A6" s="332" t="s">
        <v>22</v>
      </c>
      <c r="B6" s="333" t="s">
        <v>16</v>
      </c>
      <c r="C6" s="333">
        <v>0</v>
      </c>
      <c r="D6" s="333">
        <v>47</v>
      </c>
      <c r="E6" s="333">
        <v>150</v>
      </c>
      <c r="F6" s="333">
        <v>197</v>
      </c>
      <c r="G6" s="333">
        <v>0</v>
      </c>
      <c r="H6" s="333">
        <v>28</v>
      </c>
      <c r="I6" s="333">
        <v>29</v>
      </c>
      <c r="J6" s="333">
        <v>57</v>
      </c>
      <c r="K6" s="333">
        <v>0</v>
      </c>
      <c r="L6" s="333">
        <v>10</v>
      </c>
      <c r="M6" s="333">
        <v>36</v>
      </c>
      <c r="N6" s="333">
        <v>46</v>
      </c>
      <c r="O6" s="333">
        <v>0</v>
      </c>
      <c r="P6" s="333">
        <v>0</v>
      </c>
      <c r="Q6" s="333">
        <v>7</v>
      </c>
      <c r="R6" s="333">
        <v>2</v>
      </c>
      <c r="S6" s="333">
        <v>9</v>
      </c>
      <c r="T6" s="333">
        <v>0</v>
      </c>
      <c r="U6" s="333">
        <v>41</v>
      </c>
      <c r="V6" s="333">
        <v>136</v>
      </c>
      <c r="W6" s="333">
        <v>300</v>
      </c>
      <c r="X6" s="333">
        <v>477</v>
      </c>
      <c r="Y6" s="333">
        <v>0</v>
      </c>
      <c r="Z6" s="333">
        <v>0</v>
      </c>
      <c r="AA6" s="333">
        <v>0</v>
      </c>
      <c r="AB6" s="333">
        <v>0</v>
      </c>
      <c r="AC6" s="333">
        <v>4</v>
      </c>
      <c r="AD6" s="333">
        <v>1</v>
      </c>
      <c r="AE6" s="333">
        <v>2</v>
      </c>
      <c r="AF6" s="333">
        <v>7</v>
      </c>
      <c r="AG6" s="333">
        <v>0</v>
      </c>
      <c r="AH6" s="333">
        <v>0</v>
      </c>
      <c r="AI6" s="333">
        <v>0</v>
      </c>
      <c r="AJ6" s="333">
        <v>0</v>
      </c>
      <c r="AK6" s="333">
        <v>190</v>
      </c>
      <c r="AL6" s="333">
        <v>4</v>
      </c>
      <c r="AM6" s="333">
        <v>127</v>
      </c>
      <c r="AN6" s="333">
        <v>360</v>
      </c>
      <c r="AO6" s="333">
        <v>492</v>
      </c>
      <c r="AP6" s="333">
        <v>983</v>
      </c>
      <c r="AQ6" s="333">
        <v>487</v>
      </c>
      <c r="AR6" s="333">
        <v>0.031496062992125984</v>
      </c>
      <c r="AS6" s="333">
        <v>0.011111111111111112</v>
      </c>
      <c r="AT6" s="334">
        <v>0.008213552361396304</v>
      </c>
      <c r="AU6" s="332">
        <f>SUM(C6,G6,K6)</f>
        <v>0</v>
      </c>
      <c r="AV6" s="332">
        <f>SUM(D6,H6,L6)</f>
        <v>85</v>
      </c>
      <c r="AW6" s="332">
        <f>SUM(E6,I6,M6)</f>
        <v>215</v>
      </c>
      <c r="AX6" s="332">
        <v>190</v>
      </c>
      <c r="AY6" s="332">
        <f>SUM(S6,X6,AB6)</f>
        <v>486</v>
      </c>
      <c r="AZ6" s="332">
        <f>SUM(AU6:AY6)</f>
        <v>976</v>
      </c>
    </row>
    <row r="7" spans="1:52" ht="18.75">
      <c r="A7" s="332" t="s">
        <v>32</v>
      </c>
      <c r="B7" s="333" t="s">
        <v>1</v>
      </c>
      <c r="C7" s="333">
        <v>111</v>
      </c>
      <c r="D7" s="333">
        <v>11</v>
      </c>
      <c r="E7" s="333">
        <v>27</v>
      </c>
      <c r="F7" s="333">
        <v>149</v>
      </c>
      <c r="G7" s="333">
        <v>19</v>
      </c>
      <c r="H7" s="333">
        <v>3</v>
      </c>
      <c r="I7" s="333">
        <v>0</v>
      </c>
      <c r="J7" s="333">
        <v>22</v>
      </c>
      <c r="K7" s="333">
        <v>0</v>
      </c>
      <c r="L7" s="333">
        <v>0</v>
      </c>
      <c r="M7" s="333">
        <v>4</v>
      </c>
      <c r="N7" s="333">
        <v>4</v>
      </c>
      <c r="O7" s="333">
        <v>0</v>
      </c>
      <c r="P7" s="333">
        <v>2</v>
      </c>
      <c r="Q7" s="333">
        <v>0</v>
      </c>
      <c r="R7" s="333">
        <v>0</v>
      </c>
      <c r="S7" s="333">
        <v>2</v>
      </c>
      <c r="T7" s="333">
        <v>7</v>
      </c>
      <c r="U7" s="333">
        <v>12</v>
      </c>
      <c r="V7" s="333">
        <v>60</v>
      </c>
      <c r="W7" s="333">
        <v>52</v>
      </c>
      <c r="X7" s="333">
        <v>131</v>
      </c>
      <c r="Y7" s="333">
        <v>0</v>
      </c>
      <c r="Z7" s="333">
        <v>0</v>
      </c>
      <c r="AA7" s="333">
        <v>0</v>
      </c>
      <c r="AB7" s="333">
        <v>0</v>
      </c>
      <c r="AC7" s="333">
        <v>2</v>
      </c>
      <c r="AD7" s="333">
        <v>0</v>
      </c>
      <c r="AE7" s="333">
        <v>0</v>
      </c>
      <c r="AF7" s="333">
        <v>2</v>
      </c>
      <c r="AG7" s="333">
        <v>0</v>
      </c>
      <c r="AH7" s="333">
        <v>0</v>
      </c>
      <c r="AI7" s="333">
        <v>0</v>
      </c>
      <c r="AJ7" s="333">
        <v>0</v>
      </c>
      <c r="AK7" s="333">
        <v>120</v>
      </c>
      <c r="AL7" s="333">
        <v>139</v>
      </c>
      <c r="AM7" s="333">
        <v>28</v>
      </c>
      <c r="AN7" s="333">
        <v>91</v>
      </c>
      <c r="AO7" s="333">
        <v>172</v>
      </c>
      <c r="AP7" s="333">
        <v>430</v>
      </c>
      <c r="AQ7" s="333">
        <v>119</v>
      </c>
      <c r="AR7" s="333">
        <v>4.964285714285714</v>
      </c>
      <c r="AS7" s="333">
        <v>1.5274725274725274</v>
      </c>
      <c r="AT7" s="334">
        <v>1.1680672268907564</v>
      </c>
      <c r="AU7" s="332">
        <f aca="true" t="shared" si="0" ref="AU7:AU70">SUM(C7,G7,K7)</f>
        <v>130</v>
      </c>
      <c r="AV7" s="332">
        <f aca="true" t="shared" si="1" ref="AV7:AV70">SUM(D7,H7,L7)</f>
        <v>14</v>
      </c>
      <c r="AW7" s="332">
        <f aca="true" t="shared" si="2" ref="AW7:AW70">SUM(E7,I7,M7)</f>
        <v>31</v>
      </c>
      <c r="AX7" s="332">
        <v>120</v>
      </c>
      <c r="AY7" s="332">
        <f aca="true" t="shared" si="3" ref="AY7:AY70">SUM(S7,X7,AB7)</f>
        <v>133</v>
      </c>
      <c r="AZ7" s="332">
        <f aca="true" t="shared" si="4" ref="AZ7:AZ69">SUM(AU7:AY7)</f>
        <v>428</v>
      </c>
    </row>
    <row r="8" spans="1:52" ht="18.75">
      <c r="A8" s="332" t="s">
        <v>33</v>
      </c>
      <c r="B8" s="333" t="s">
        <v>2</v>
      </c>
      <c r="C8" s="333">
        <v>52</v>
      </c>
      <c r="D8" s="333">
        <v>3</v>
      </c>
      <c r="E8" s="333">
        <v>7</v>
      </c>
      <c r="F8" s="333">
        <v>62</v>
      </c>
      <c r="G8" s="333">
        <v>10</v>
      </c>
      <c r="H8" s="333">
        <v>0</v>
      </c>
      <c r="I8" s="333">
        <v>0</v>
      </c>
      <c r="J8" s="333">
        <v>10</v>
      </c>
      <c r="K8" s="333">
        <v>0</v>
      </c>
      <c r="L8" s="333">
        <v>0</v>
      </c>
      <c r="M8" s="333">
        <v>0</v>
      </c>
      <c r="N8" s="333">
        <v>0</v>
      </c>
      <c r="O8" s="333">
        <v>0</v>
      </c>
      <c r="P8" s="333">
        <v>0</v>
      </c>
      <c r="Q8" s="333">
        <v>0</v>
      </c>
      <c r="R8" s="333">
        <v>0</v>
      </c>
      <c r="S8" s="333">
        <v>0</v>
      </c>
      <c r="T8" s="333">
        <v>0</v>
      </c>
      <c r="U8" s="333">
        <v>1</v>
      </c>
      <c r="V8" s="333">
        <v>46</v>
      </c>
      <c r="W8" s="333">
        <v>19</v>
      </c>
      <c r="X8" s="333">
        <v>66</v>
      </c>
      <c r="Y8" s="333">
        <v>1</v>
      </c>
      <c r="Z8" s="333">
        <v>0</v>
      </c>
      <c r="AA8" s="333">
        <v>0</v>
      </c>
      <c r="AB8" s="333">
        <v>1</v>
      </c>
      <c r="AC8" s="333">
        <v>0</v>
      </c>
      <c r="AD8" s="333">
        <v>0</v>
      </c>
      <c r="AE8" s="333">
        <v>0</v>
      </c>
      <c r="AF8" s="333">
        <v>0</v>
      </c>
      <c r="AG8" s="333">
        <v>0</v>
      </c>
      <c r="AH8" s="333">
        <v>0</v>
      </c>
      <c r="AI8" s="333">
        <v>0</v>
      </c>
      <c r="AJ8" s="333">
        <v>0</v>
      </c>
      <c r="AK8" s="333">
        <v>10</v>
      </c>
      <c r="AL8" s="333">
        <v>63</v>
      </c>
      <c r="AM8" s="333">
        <v>4</v>
      </c>
      <c r="AN8" s="333">
        <v>53</v>
      </c>
      <c r="AO8" s="333">
        <v>29</v>
      </c>
      <c r="AP8" s="333">
        <v>149</v>
      </c>
      <c r="AQ8" s="333">
        <v>57</v>
      </c>
      <c r="AR8" s="333">
        <v>15.75</v>
      </c>
      <c r="AS8" s="333">
        <v>1.1886792452830188</v>
      </c>
      <c r="AT8" s="334">
        <v>1.105263157894737</v>
      </c>
      <c r="AU8" s="332">
        <f t="shared" si="0"/>
        <v>62</v>
      </c>
      <c r="AV8" s="332">
        <f t="shared" si="1"/>
        <v>3</v>
      </c>
      <c r="AW8" s="332">
        <f t="shared" si="2"/>
        <v>7</v>
      </c>
      <c r="AX8" s="332">
        <v>10</v>
      </c>
      <c r="AY8" s="332">
        <f t="shared" si="3"/>
        <v>67</v>
      </c>
      <c r="AZ8" s="332">
        <f t="shared" si="4"/>
        <v>149</v>
      </c>
    </row>
    <row r="9" spans="1:52" ht="18.75">
      <c r="A9" s="332" t="s">
        <v>34</v>
      </c>
      <c r="B9" s="333" t="s">
        <v>3</v>
      </c>
      <c r="C9" s="333">
        <v>50</v>
      </c>
      <c r="D9" s="333">
        <v>15</v>
      </c>
      <c r="E9" s="333">
        <v>18</v>
      </c>
      <c r="F9" s="333">
        <v>83</v>
      </c>
      <c r="G9" s="333">
        <v>16</v>
      </c>
      <c r="H9" s="333">
        <v>4</v>
      </c>
      <c r="I9" s="333">
        <v>6</v>
      </c>
      <c r="J9" s="333">
        <v>26</v>
      </c>
      <c r="K9" s="333">
        <v>0</v>
      </c>
      <c r="L9" s="333">
        <v>4</v>
      </c>
      <c r="M9" s="333">
        <v>2</v>
      </c>
      <c r="N9" s="333">
        <v>6</v>
      </c>
      <c r="O9" s="333">
        <v>0</v>
      </c>
      <c r="P9" s="333">
        <v>0</v>
      </c>
      <c r="Q9" s="333">
        <v>0</v>
      </c>
      <c r="R9" s="333">
        <v>0</v>
      </c>
      <c r="S9" s="333">
        <v>0</v>
      </c>
      <c r="T9" s="333">
        <v>0</v>
      </c>
      <c r="U9" s="333">
        <v>9</v>
      </c>
      <c r="V9" s="333">
        <v>14</v>
      </c>
      <c r="W9" s="333">
        <v>16</v>
      </c>
      <c r="X9" s="333">
        <v>39</v>
      </c>
      <c r="Y9" s="333">
        <v>0</v>
      </c>
      <c r="Z9" s="333">
        <v>0</v>
      </c>
      <c r="AA9" s="333">
        <v>0</v>
      </c>
      <c r="AB9" s="333">
        <v>0</v>
      </c>
      <c r="AC9" s="333">
        <v>0</v>
      </c>
      <c r="AD9" s="333">
        <v>0</v>
      </c>
      <c r="AE9" s="333">
        <v>0</v>
      </c>
      <c r="AF9" s="333">
        <v>0</v>
      </c>
      <c r="AG9" s="333">
        <v>0</v>
      </c>
      <c r="AH9" s="333">
        <v>0</v>
      </c>
      <c r="AI9" s="333">
        <v>0</v>
      </c>
      <c r="AJ9" s="333">
        <v>0</v>
      </c>
      <c r="AK9" s="333">
        <v>47</v>
      </c>
      <c r="AL9" s="333">
        <v>66</v>
      </c>
      <c r="AM9" s="333">
        <v>32</v>
      </c>
      <c r="AN9" s="333">
        <v>40</v>
      </c>
      <c r="AO9" s="333">
        <v>63</v>
      </c>
      <c r="AP9" s="333">
        <v>201</v>
      </c>
      <c r="AQ9" s="333">
        <v>72</v>
      </c>
      <c r="AR9" s="333">
        <v>2.0625</v>
      </c>
      <c r="AS9" s="333">
        <v>1.65</v>
      </c>
      <c r="AT9" s="334">
        <v>0.9166666666666666</v>
      </c>
      <c r="AU9" s="332">
        <f t="shared" si="0"/>
        <v>66</v>
      </c>
      <c r="AV9" s="332">
        <f t="shared" si="1"/>
        <v>23</v>
      </c>
      <c r="AW9" s="332">
        <f t="shared" si="2"/>
        <v>26</v>
      </c>
      <c r="AX9" s="332">
        <v>47</v>
      </c>
      <c r="AY9" s="332">
        <f t="shared" si="3"/>
        <v>39</v>
      </c>
      <c r="AZ9" s="332">
        <f t="shared" si="4"/>
        <v>201</v>
      </c>
    </row>
    <row r="10" spans="1:52" ht="18.75">
      <c r="A10" s="332" t="s">
        <v>35</v>
      </c>
      <c r="B10" s="333" t="s">
        <v>4</v>
      </c>
      <c r="C10" s="333">
        <v>101</v>
      </c>
      <c r="D10" s="333">
        <v>3</v>
      </c>
      <c r="E10" s="333">
        <v>10</v>
      </c>
      <c r="F10" s="333">
        <v>114</v>
      </c>
      <c r="G10" s="333">
        <v>34</v>
      </c>
      <c r="H10" s="333">
        <v>0</v>
      </c>
      <c r="I10" s="333">
        <v>0</v>
      </c>
      <c r="J10" s="333">
        <v>34</v>
      </c>
      <c r="K10" s="333">
        <v>0</v>
      </c>
      <c r="L10" s="333">
        <v>1</v>
      </c>
      <c r="M10" s="333">
        <v>14</v>
      </c>
      <c r="N10" s="333">
        <v>15</v>
      </c>
      <c r="O10" s="333">
        <v>0</v>
      </c>
      <c r="P10" s="333">
        <v>0</v>
      </c>
      <c r="Q10" s="333">
        <v>0</v>
      </c>
      <c r="R10" s="333">
        <v>0</v>
      </c>
      <c r="S10" s="333">
        <v>0</v>
      </c>
      <c r="T10" s="333">
        <v>5</v>
      </c>
      <c r="U10" s="333">
        <v>4</v>
      </c>
      <c r="V10" s="333">
        <v>15</v>
      </c>
      <c r="W10" s="333">
        <v>15</v>
      </c>
      <c r="X10" s="333">
        <v>39</v>
      </c>
      <c r="Y10" s="333">
        <v>19</v>
      </c>
      <c r="Z10" s="333">
        <v>0</v>
      </c>
      <c r="AA10" s="333">
        <v>0</v>
      </c>
      <c r="AB10" s="333">
        <v>19</v>
      </c>
      <c r="AC10" s="333">
        <v>0</v>
      </c>
      <c r="AD10" s="333">
        <v>0</v>
      </c>
      <c r="AE10" s="333">
        <v>0</v>
      </c>
      <c r="AF10" s="333">
        <v>0</v>
      </c>
      <c r="AG10" s="333">
        <v>0</v>
      </c>
      <c r="AH10" s="333">
        <v>0</v>
      </c>
      <c r="AI10" s="333">
        <v>0</v>
      </c>
      <c r="AJ10" s="333">
        <v>0</v>
      </c>
      <c r="AK10" s="333">
        <v>12</v>
      </c>
      <c r="AL10" s="333">
        <v>159</v>
      </c>
      <c r="AM10" s="333">
        <v>8</v>
      </c>
      <c r="AN10" s="333">
        <v>39</v>
      </c>
      <c r="AO10" s="333">
        <v>27</v>
      </c>
      <c r="AP10" s="333">
        <v>233</v>
      </c>
      <c r="AQ10" s="333">
        <v>47</v>
      </c>
      <c r="AR10" s="333">
        <v>19.875</v>
      </c>
      <c r="AS10" s="333">
        <v>4.076923076923077</v>
      </c>
      <c r="AT10" s="334">
        <v>3.382978723404255</v>
      </c>
      <c r="AU10" s="332">
        <f t="shared" si="0"/>
        <v>135</v>
      </c>
      <c r="AV10" s="332">
        <f t="shared" si="1"/>
        <v>4</v>
      </c>
      <c r="AW10" s="332">
        <f t="shared" si="2"/>
        <v>24</v>
      </c>
      <c r="AX10" s="332">
        <v>12</v>
      </c>
      <c r="AY10" s="332">
        <f t="shared" si="3"/>
        <v>58</v>
      </c>
      <c r="AZ10" s="332">
        <f t="shared" si="4"/>
        <v>233</v>
      </c>
    </row>
    <row r="11" spans="1:52" ht="18.75">
      <c r="A11" s="332" t="s">
        <v>45</v>
      </c>
      <c r="B11" s="333" t="s">
        <v>5</v>
      </c>
      <c r="C11" s="333">
        <v>50</v>
      </c>
      <c r="D11" s="333">
        <v>5</v>
      </c>
      <c r="E11" s="333">
        <v>22</v>
      </c>
      <c r="F11" s="333">
        <v>77</v>
      </c>
      <c r="G11" s="333">
        <v>22</v>
      </c>
      <c r="H11" s="333">
        <v>1</v>
      </c>
      <c r="I11" s="333">
        <v>1</v>
      </c>
      <c r="J11" s="333">
        <v>24</v>
      </c>
      <c r="K11" s="333">
        <v>0</v>
      </c>
      <c r="L11" s="333">
        <v>0</v>
      </c>
      <c r="M11" s="333">
        <v>0</v>
      </c>
      <c r="N11" s="333">
        <v>0</v>
      </c>
      <c r="O11" s="333">
        <v>0</v>
      </c>
      <c r="P11" s="333">
        <v>0</v>
      </c>
      <c r="Q11" s="333">
        <v>0</v>
      </c>
      <c r="R11" s="333">
        <v>0</v>
      </c>
      <c r="S11" s="333">
        <v>0</v>
      </c>
      <c r="T11" s="333">
        <v>0</v>
      </c>
      <c r="U11" s="333">
        <v>3</v>
      </c>
      <c r="V11" s="333">
        <v>13</v>
      </c>
      <c r="W11" s="333">
        <v>13</v>
      </c>
      <c r="X11" s="333">
        <v>29</v>
      </c>
      <c r="Y11" s="333">
        <v>0</v>
      </c>
      <c r="Z11" s="333">
        <v>0</v>
      </c>
      <c r="AA11" s="333">
        <v>0</v>
      </c>
      <c r="AB11" s="333">
        <v>0</v>
      </c>
      <c r="AC11" s="333">
        <v>1</v>
      </c>
      <c r="AD11" s="333">
        <v>0</v>
      </c>
      <c r="AE11" s="333">
        <v>0</v>
      </c>
      <c r="AF11" s="333">
        <v>1</v>
      </c>
      <c r="AG11" s="333">
        <v>0</v>
      </c>
      <c r="AH11" s="333">
        <v>0</v>
      </c>
      <c r="AI11" s="333">
        <v>0</v>
      </c>
      <c r="AJ11" s="333">
        <v>0</v>
      </c>
      <c r="AK11" s="333">
        <v>35</v>
      </c>
      <c r="AL11" s="333">
        <v>73</v>
      </c>
      <c r="AM11" s="333">
        <v>9</v>
      </c>
      <c r="AN11" s="333">
        <v>36</v>
      </c>
      <c r="AO11" s="333">
        <v>48</v>
      </c>
      <c r="AP11" s="333">
        <v>166</v>
      </c>
      <c r="AQ11" s="333">
        <v>45</v>
      </c>
      <c r="AR11" s="333">
        <v>8.11111111111111</v>
      </c>
      <c r="AS11" s="333">
        <v>2.0277777777777777</v>
      </c>
      <c r="AT11" s="334">
        <v>1.6222222222222222</v>
      </c>
      <c r="AU11" s="332">
        <f t="shared" si="0"/>
        <v>72</v>
      </c>
      <c r="AV11" s="332">
        <f t="shared" si="1"/>
        <v>6</v>
      </c>
      <c r="AW11" s="332">
        <f t="shared" si="2"/>
        <v>23</v>
      </c>
      <c r="AX11" s="332">
        <v>35</v>
      </c>
      <c r="AY11" s="332">
        <f t="shared" si="3"/>
        <v>29</v>
      </c>
      <c r="AZ11" s="332">
        <f t="shared" si="4"/>
        <v>165</v>
      </c>
    </row>
    <row r="12" spans="1:52" ht="18.75">
      <c r="A12" s="332" t="s">
        <v>46</v>
      </c>
      <c r="B12" s="333" t="s">
        <v>6</v>
      </c>
      <c r="C12" s="333">
        <v>226</v>
      </c>
      <c r="D12" s="333">
        <v>12</v>
      </c>
      <c r="E12" s="333">
        <v>43</v>
      </c>
      <c r="F12" s="333">
        <v>281</v>
      </c>
      <c r="G12" s="333">
        <v>51</v>
      </c>
      <c r="H12" s="333">
        <v>5</v>
      </c>
      <c r="I12" s="333">
        <v>4</v>
      </c>
      <c r="J12" s="333">
        <v>60</v>
      </c>
      <c r="K12" s="333">
        <v>0</v>
      </c>
      <c r="L12" s="333">
        <v>0</v>
      </c>
      <c r="M12" s="333">
        <v>0</v>
      </c>
      <c r="N12" s="333">
        <v>0</v>
      </c>
      <c r="O12" s="333">
        <v>0</v>
      </c>
      <c r="P12" s="333">
        <v>0</v>
      </c>
      <c r="Q12" s="333">
        <v>0</v>
      </c>
      <c r="R12" s="333">
        <v>0</v>
      </c>
      <c r="S12" s="333">
        <v>0</v>
      </c>
      <c r="T12" s="333">
        <v>8</v>
      </c>
      <c r="U12" s="333">
        <v>9</v>
      </c>
      <c r="V12" s="333">
        <v>24</v>
      </c>
      <c r="W12" s="333">
        <v>16</v>
      </c>
      <c r="X12" s="333">
        <v>57</v>
      </c>
      <c r="Y12" s="333">
        <v>0</v>
      </c>
      <c r="Z12" s="333">
        <v>0</v>
      </c>
      <c r="AA12" s="333">
        <v>0</v>
      </c>
      <c r="AB12" s="333">
        <v>0</v>
      </c>
      <c r="AC12" s="333">
        <v>0</v>
      </c>
      <c r="AD12" s="333">
        <v>0</v>
      </c>
      <c r="AE12" s="333">
        <v>0</v>
      </c>
      <c r="AF12" s="333">
        <v>0</v>
      </c>
      <c r="AG12" s="333">
        <v>0</v>
      </c>
      <c r="AH12" s="333">
        <v>0</v>
      </c>
      <c r="AI12" s="333">
        <v>0</v>
      </c>
      <c r="AJ12" s="333">
        <v>0</v>
      </c>
      <c r="AK12" s="333">
        <v>73</v>
      </c>
      <c r="AL12" s="333">
        <v>285</v>
      </c>
      <c r="AM12" s="333">
        <v>26</v>
      </c>
      <c r="AN12" s="333">
        <v>71</v>
      </c>
      <c r="AO12" s="333">
        <v>89</v>
      </c>
      <c r="AP12" s="333">
        <v>471</v>
      </c>
      <c r="AQ12" s="333">
        <v>97</v>
      </c>
      <c r="AR12" s="333">
        <v>10.961538461538462</v>
      </c>
      <c r="AS12" s="333">
        <v>4.014084507042254</v>
      </c>
      <c r="AT12" s="334">
        <v>2.9381443298969074</v>
      </c>
      <c r="AU12" s="332">
        <f t="shared" si="0"/>
        <v>277</v>
      </c>
      <c r="AV12" s="332">
        <f t="shared" si="1"/>
        <v>17</v>
      </c>
      <c r="AW12" s="332">
        <f t="shared" si="2"/>
        <v>47</v>
      </c>
      <c r="AX12" s="332">
        <v>73</v>
      </c>
      <c r="AY12" s="332">
        <f t="shared" si="3"/>
        <v>57</v>
      </c>
      <c r="AZ12" s="332">
        <f t="shared" si="4"/>
        <v>471</v>
      </c>
    </row>
    <row r="13" spans="1:52" ht="18.75">
      <c r="A13" s="332" t="s">
        <v>47</v>
      </c>
      <c r="B13" s="333" t="s">
        <v>7</v>
      </c>
      <c r="C13" s="333">
        <v>197</v>
      </c>
      <c r="D13" s="333">
        <v>26</v>
      </c>
      <c r="E13" s="333">
        <v>50</v>
      </c>
      <c r="F13" s="333">
        <v>273</v>
      </c>
      <c r="G13" s="333">
        <v>36</v>
      </c>
      <c r="H13" s="333">
        <v>1</v>
      </c>
      <c r="I13" s="333">
        <v>2</v>
      </c>
      <c r="J13" s="333">
        <v>39</v>
      </c>
      <c r="K13" s="333">
        <v>23</v>
      </c>
      <c r="L13" s="333">
        <v>14</v>
      </c>
      <c r="M13" s="333">
        <v>50</v>
      </c>
      <c r="N13" s="333">
        <v>87</v>
      </c>
      <c r="O13" s="333">
        <v>0</v>
      </c>
      <c r="P13" s="333">
        <v>0</v>
      </c>
      <c r="Q13" s="333">
        <v>0</v>
      </c>
      <c r="R13" s="333">
        <v>0</v>
      </c>
      <c r="S13" s="333">
        <v>0</v>
      </c>
      <c r="T13" s="333">
        <v>0</v>
      </c>
      <c r="U13" s="333">
        <v>18</v>
      </c>
      <c r="V13" s="333">
        <v>99</v>
      </c>
      <c r="W13" s="333">
        <v>24</v>
      </c>
      <c r="X13" s="333">
        <v>141</v>
      </c>
      <c r="Y13" s="333">
        <v>0</v>
      </c>
      <c r="Z13" s="333">
        <v>0</v>
      </c>
      <c r="AA13" s="333">
        <v>0</v>
      </c>
      <c r="AB13" s="333">
        <v>0</v>
      </c>
      <c r="AC13" s="333">
        <v>1</v>
      </c>
      <c r="AD13" s="333">
        <v>0</v>
      </c>
      <c r="AE13" s="333">
        <v>0</v>
      </c>
      <c r="AF13" s="333">
        <v>1</v>
      </c>
      <c r="AG13" s="333">
        <v>9</v>
      </c>
      <c r="AH13" s="333">
        <v>0</v>
      </c>
      <c r="AI13" s="333">
        <v>0</v>
      </c>
      <c r="AJ13" s="333">
        <v>9</v>
      </c>
      <c r="AK13" s="333">
        <v>39</v>
      </c>
      <c r="AL13" s="333">
        <v>266</v>
      </c>
      <c r="AM13" s="333">
        <v>59</v>
      </c>
      <c r="AN13" s="333">
        <v>201</v>
      </c>
      <c r="AO13" s="333">
        <v>63</v>
      </c>
      <c r="AP13" s="333">
        <v>589</v>
      </c>
      <c r="AQ13" s="333">
        <v>260</v>
      </c>
      <c r="AR13" s="333">
        <v>4.508474576271187</v>
      </c>
      <c r="AS13" s="333">
        <v>1.3233830845771144</v>
      </c>
      <c r="AT13" s="334">
        <v>1.023076923076923</v>
      </c>
      <c r="AU13" s="332">
        <f t="shared" si="0"/>
        <v>256</v>
      </c>
      <c r="AV13" s="332">
        <f t="shared" si="1"/>
        <v>41</v>
      </c>
      <c r="AW13" s="332">
        <f t="shared" si="2"/>
        <v>102</v>
      </c>
      <c r="AX13" s="332">
        <v>39</v>
      </c>
      <c r="AY13" s="332">
        <f t="shared" si="3"/>
        <v>141</v>
      </c>
      <c r="AZ13" s="332">
        <f t="shared" si="4"/>
        <v>579</v>
      </c>
    </row>
    <row r="14" spans="1:52" ht="18.75">
      <c r="A14" s="332" t="s">
        <v>49</v>
      </c>
      <c r="B14" s="333" t="s">
        <v>9</v>
      </c>
      <c r="C14" s="333">
        <v>270</v>
      </c>
      <c r="D14" s="333">
        <v>8</v>
      </c>
      <c r="E14" s="333">
        <v>30</v>
      </c>
      <c r="F14" s="333">
        <v>308</v>
      </c>
      <c r="G14" s="333">
        <v>64</v>
      </c>
      <c r="H14" s="333">
        <v>0</v>
      </c>
      <c r="I14" s="333">
        <v>0</v>
      </c>
      <c r="J14" s="333">
        <v>64</v>
      </c>
      <c r="K14" s="333">
        <v>0</v>
      </c>
      <c r="L14" s="333">
        <v>0</v>
      </c>
      <c r="M14" s="333">
        <v>0</v>
      </c>
      <c r="N14" s="333">
        <v>0</v>
      </c>
      <c r="O14" s="333">
        <v>0</v>
      </c>
      <c r="P14" s="333">
        <v>1</v>
      </c>
      <c r="Q14" s="333">
        <v>0</v>
      </c>
      <c r="R14" s="333">
        <v>0</v>
      </c>
      <c r="S14" s="333">
        <v>1</v>
      </c>
      <c r="T14" s="333">
        <v>199</v>
      </c>
      <c r="U14" s="333">
        <v>30</v>
      </c>
      <c r="V14" s="333">
        <v>102</v>
      </c>
      <c r="W14" s="333">
        <v>71</v>
      </c>
      <c r="X14" s="333">
        <v>402</v>
      </c>
      <c r="Y14" s="333">
        <v>46</v>
      </c>
      <c r="Z14" s="333">
        <v>0</v>
      </c>
      <c r="AA14" s="333">
        <v>0</v>
      </c>
      <c r="AB14" s="333">
        <v>46</v>
      </c>
      <c r="AC14" s="333">
        <v>9</v>
      </c>
      <c r="AD14" s="333">
        <v>0</v>
      </c>
      <c r="AE14" s="333">
        <v>0</v>
      </c>
      <c r="AF14" s="333">
        <v>9</v>
      </c>
      <c r="AG14" s="333">
        <v>0</v>
      </c>
      <c r="AH14" s="333">
        <v>0</v>
      </c>
      <c r="AI14" s="333">
        <v>0</v>
      </c>
      <c r="AJ14" s="333">
        <v>0</v>
      </c>
      <c r="AK14" s="333">
        <v>48</v>
      </c>
      <c r="AL14" s="333">
        <v>588</v>
      </c>
      <c r="AM14" s="333">
        <v>39</v>
      </c>
      <c r="AN14" s="333">
        <v>132</v>
      </c>
      <c r="AO14" s="333">
        <v>119</v>
      </c>
      <c r="AP14" s="333">
        <v>878</v>
      </c>
      <c r="AQ14" s="333">
        <v>171</v>
      </c>
      <c r="AR14" s="333">
        <v>15.076923076923077</v>
      </c>
      <c r="AS14" s="333">
        <v>4.454545454545454</v>
      </c>
      <c r="AT14" s="334">
        <v>3.43859649122807</v>
      </c>
      <c r="AU14" s="332">
        <f t="shared" si="0"/>
        <v>334</v>
      </c>
      <c r="AV14" s="332">
        <f t="shared" si="1"/>
        <v>8</v>
      </c>
      <c r="AW14" s="332">
        <f t="shared" si="2"/>
        <v>30</v>
      </c>
      <c r="AX14" s="332">
        <v>48</v>
      </c>
      <c r="AY14" s="332">
        <f t="shared" si="3"/>
        <v>449</v>
      </c>
      <c r="AZ14" s="332">
        <f t="shared" si="4"/>
        <v>869</v>
      </c>
    </row>
    <row r="15" spans="2:52" ht="18.75">
      <c r="B15" s="333" t="s">
        <v>188</v>
      </c>
      <c r="C15" s="333">
        <v>68</v>
      </c>
      <c r="D15" s="333">
        <v>5</v>
      </c>
      <c r="E15" s="333">
        <v>30</v>
      </c>
      <c r="F15" s="333">
        <v>103</v>
      </c>
      <c r="G15" s="333">
        <v>28</v>
      </c>
      <c r="H15" s="333">
        <v>0</v>
      </c>
      <c r="I15" s="333">
        <v>0</v>
      </c>
      <c r="J15" s="333">
        <v>28</v>
      </c>
      <c r="K15" s="333">
        <v>0</v>
      </c>
      <c r="L15" s="333">
        <v>0</v>
      </c>
      <c r="M15" s="333">
        <v>0</v>
      </c>
      <c r="N15" s="333">
        <v>0</v>
      </c>
      <c r="O15" s="333">
        <v>0</v>
      </c>
      <c r="P15" s="333">
        <v>1</v>
      </c>
      <c r="Q15" s="333">
        <v>0</v>
      </c>
      <c r="R15" s="333">
        <v>0</v>
      </c>
      <c r="S15" s="333">
        <v>1</v>
      </c>
      <c r="T15" s="333">
        <v>0</v>
      </c>
      <c r="U15" s="333">
        <v>3</v>
      </c>
      <c r="V15" s="333">
        <v>15</v>
      </c>
      <c r="W15" s="333">
        <v>28</v>
      </c>
      <c r="X15" s="333">
        <v>46</v>
      </c>
      <c r="Y15" s="333">
        <v>0</v>
      </c>
      <c r="Z15" s="333">
        <v>0</v>
      </c>
      <c r="AA15" s="333">
        <v>0</v>
      </c>
      <c r="AB15" s="333">
        <v>0</v>
      </c>
      <c r="AC15" s="333">
        <v>1</v>
      </c>
      <c r="AD15" s="333">
        <v>0</v>
      </c>
      <c r="AE15" s="333">
        <v>0</v>
      </c>
      <c r="AF15" s="333">
        <v>1</v>
      </c>
      <c r="AG15" s="333">
        <v>0</v>
      </c>
      <c r="AH15" s="333">
        <v>0</v>
      </c>
      <c r="AI15" s="333">
        <v>0</v>
      </c>
      <c r="AJ15" s="333">
        <v>0</v>
      </c>
      <c r="AK15" s="333">
        <v>48</v>
      </c>
      <c r="AL15" s="333">
        <v>97</v>
      </c>
      <c r="AM15" s="333">
        <v>9</v>
      </c>
      <c r="AN15" s="333">
        <v>45</v>
      </c>
      <c r="AO15" s="333">
        <v>76</v>
      </c>
      <c r="AP15" s="333">
        <v>227</v>
      </c>
      <c r="AQ15" s="333">
        <v>54</v>
      </c>
      <c r="AR15" s="333">
        <v>10.777777777777779</v>
      </c>
      <c r="AS15" s="333">
        <v>2.1555555555555554</v>
      </c>
      <c r="AT15" s="334">
        <v>1.7962962962962963</v>
      </c>
      <c r="AU15" s="332">
        <f t="shared" si="0"/>
        <v>96</v>
      </c>
      <c r="AV15" s="332">
        <f t="shared" si="1"/>
        <v>5</v>
      </c>
      <c r="AW15" s="332">
        <f t="shared" si="2"/>
        <v>30</v>
      </c>
      <c r="AX15" s="332">
        <v>48</v>
      </c>
      <c r="AY15" s="332">
        <f t="shared" si="3"/>
        <v>47</v>
      </c>
      <c r="AZ15" s="332">
        <f t="shared" si="4"/>
        <v>226</v>
      </c>
    </row>
    <row r="16" spans="2:52" ht="18.75">
      <c r="B16" s="333" t="s">
        <v>189</v>
      </c>
      <c r="C16" s="333">
        <v>202</v>
      </c>
      <c r="D16" s="333">
        <v>3</v>
      </c>
      <c r="E16" s="333">
        <v>0</v>
      </c>
      <c r="F16" s="333">
        <v>205</v>
      </c>
      <c r="G16" s="333">
        <v>36</v>
      </c>
      <c r="H16" s="333">
        <v>0</v>
      </c>
      <c r="I16" s="333">
        <v>0</v>
      </c>
      <c r="J16" s="333">
        <v>36</v>
      </c>
      <c r="K16" s="333">
        <v>0</v>
      </c>
      <c r="L16" s="333">
        <v>0</v>
      </c>
      <c r="M16" s="333">
        <v>0</v>
      </c>
      <c r="N16" s="333">
        <v>0</v>
      </c>
      <c r="O16" s="333">
        <v>0</v>
      </c>
      <c r="P16" s="333">
        <v>0</v>
      </c>
      <c r="Q16" s="333">
        <v>0</v>
      </c>
      <c r="R16" s="333">
        <v>0</v>
      </c>
      <c r="S16" s="333">
        <v>0</v>
      </c>
      <c r="T16" s="333">
        <v>199</v>
      </c>
      <c r="U16" s="333">
        <v>27</v>
      </c>
      <c r="V16" s="333">
        <v>87</v>
      </c>
      <c r="W16" s="333">
        <v>43</v>
      </c>
      <c r="X16" s="333">
        <v>356</v>
      </c>
      <c r="Y16" s="333">
        <v>46</v>
      </c>
      <c r="Z16" s="333">
        <v>0</v>
      </c>
      <c r="AA16" s="333">
        <v>0</v>
      </c>
      <c r="AB16" s="333">
        <v>46</v>
      </c>
      <c r="AC16" s="333">
        <v>8</v>
      </c>
      <c r="AD16" s="333">
        <v>0</v>
      </c>
      <c r="AE16" s="333">
        <v>0</v>
      </c>
      <c r="AF16" s="333">
        <v>8</v>
      </c>
      <c r="AG16" s="333">
        <v>0</v>
      </c>
      <c r="AH16" s="333">
        <v>0</v>
      </c>
      <c r="AI16" s="333">
        <v>0</v>
      </c>
      <c r="AJ16" s="333">
        <v>0</v>
      </c>
      <c r="AK16" s="333">
        <v>0</v>
      </c>
      <c r="AL16" s="333">
        <v>491</v>
      </c>
      <c r="AM16" s="333">
        <v>30</v>
      </c>
      <c r="AN16" s="333">
        <v>87</v>
      </c>
      <c r="AO16" s="333">
        <v>43</v>
      </c>
      <c r="AP16" s="333">
        <v>651</v>
      </c>
      <c r="AQ16" s="333">
        <v>117</v>
      </c>
      <c r="AR16" s="333">
        <v>16.366666666666667</v>
      </c>
      <c r="AS16" s="333">
        <v>5.64367816091954</v>
      </c>
      <c r="AT16" s="334">
        <v>4.196581196581197</v>
      </c>
      <c r="AU16" s="332">
        <f t="shared" si="0"/>
        <v>238</v>
      </c>
      <c r="AV16" s="332">
        <f t="shared" si="1"/>
        <v>3</v>
      </c>
      <c r="AW16" s="332">
        <f t="shared" si="2"/>
        <v>0</v>
      </c>
      <c r="AX16" s="332">
        <v>0</v>
      </c>
      <c r="AY16" s="332">
        <f t="shared" si="3"/>
        <v>402</v>
      </c>
      <c r="AZ16" s="332">
        <f t="shared" si="4"/>
        <v>643</v>
      </c>
    </row>
    <row r="17" spans="1:52" ht="18.75">
      <c r="A17" s="332" t="s">
        <v>50</v>
      </c>
      <c r="B17" s="333" t="s">
        <v>10</v>
      </c>
      <c r="C17" s="333">
        <v>71</v>
      </c>
      <c r="D17" s="333">
        <v>2</v>
      </c>
      <c r="E17" s="333">
        <v>9</v>
      </c>
      <c r="F17" s="333">
        <v>82</v>
      </c>
      <c r="G17" s="333">
        <v>17</v>
      </c>
      <c r="H17" s="333">
        <v>2</v>
      </c>
      <c r="I17" s="333">
        <v>1</v>
      </c>
      <c r="J17" s="333">
        <v>20</v>
      </c>
      <c r="K17" s="333">
        <v>0</v>
      </c>
      <c r="L17" s="333">
        <v>0</v>
      </c>
      <c r="M17" s="333">
        <v>0</v>
      </c>
      <c r="N17" s="333">
        <v>0</v>
      </c>
      <c r="O17" s="333">
        <v>0</v>
      </c>
      <c r="P17" s="333">
        <v>0</v>
      </c>
      <c r="Q17" s="333">
        <v>0</v>
      </c>
      <c r="R17" s="333">
        <v>0</v>
      </c>
      <c r="S17" s="333">
        <v>0</v>
      </c>
      <c r="T17" s="333">
        <v>0</v>
      </c>
      <c r="U17" s="333">
        <v>6</v>
      </c>
      <c r="V17" s="333">
        <v>43</v>
      </c>
      <c r="W17" s="333">
        <v>9</v>
      </c>
      <c r="X17" s="333">
        <v>58</v>
      </c>
      <c r="Y17" s="333">
        <v>0</v>
      </c>
      <c r="Z17" s="333">
        <v>0</v>
      </c>
      <c r="AA17" s="333">
        <v>0</v>
      </c>
      <c r="AB17" s="333">
        <v>0</v>
      </c>
      <c r="AC17" s="333">
        <v>0</v>
      </c>
      <c r="AD17" s="333">
        <v>0</v>
      </c>
      <c r="AE17" s="333">
        <v>0</v>
      </c>
      <c r="AF17" s="333">
        <v>0</v>
      </c>
      <c r="AG17" s="333">
        <v>0</v>
      </c>
      <c r="AH17" s="333">
        <v>0</v>
      </c>
      <c r="AI17" s="333">
        <v>0</v>
      </c>
      <c r="AJ17" s="333">
        <v>0</v>
      </c>
      <c r="AK17" s="333">
        <v>13</v>
      </c>
      <c r="AL17" s="333">
        <v>88</v>
      </c>
      <c r="AM17" s="333">
        <v>10</v>
      </c>
      <c r="AN17" s="333">
        <v>53</v>
      </c>
      <c r="AO17" s="333">
        <v>22</v>
      </c>
      <c r="AP17" s="333">
        <v>173</v>
      </c>
      <c r="AQ17" s="333">
        <v>63</v>
      </c>
      <c r="AR17" s="333">
        <v>8.8</v>
      </c>
      <c r="AS17" s="333">
        <v>1.6603773584905661</v>
      </c>
      <c r="AT17" s="334">
        <v>1.3968253968253967</v>
      </c>
      <c r="AU17" s="332">
        <f t="shared" si="0"/>
        <v>88</v>
      </c>
      <c r="AV17" s="332">
        <f t="shared" si="1"/>
        <v>4</v>
      </c>
      <c r="AW17" s="332">
        <f t="shared" si="2"/>
        <v>10</v>
      </c>
      <c r="AX17" s="332">
        <v>13</v>
      </c>
      <c r="AY17" s="332">
        <f t="shared" si="3"/>
        <v>58</v>
      </c>
      <c r="AZ17" s="332">
        <f t="shared" si="4"/>
        <v>173</v>
      </c>
    </row>
    <row r="18" spans="1:52" ht="18.75">
      <c r="A18" s="332" t="s">
        <v>51</v>
      </c>
      <c r="B18" s="333" t="s">
        <v>11</v>
      </c>
      <c r="C18" s="333">
        <v>45</v>
      </c>
      <c r="D18" s="333">
        <v>6</v>
      </c>
      <c r="E18" s="333">
        <v>12</v>
      </c>
      <c r="F18" s="333">
        <v>63</v>
      </c>
      <c r="G18" s="333">
        <v>25</v>
      </c>
      <c r="H18" s="333">
        <v>1</v>
      </c>
      <c r="I18" s="333">
        <v>0</v>
      </c>
      <c r="J18" s="333">
        <v>26</v>
      </c>
      <c r="K18" s="333">
        <v>0</v>
      </c>
      <c r="L18" s="333">
        <v>0</v>
      </c>
      <c r="M18" s="333">
        <v>0</v>
      </c>
      <c r="N18" s="333">
        <v>0</v>
      </c>
      <c r="O18" s="333">
        <v>0</v>
      </c>
      <c r="P18" s="333">
        <v>0</v>
      </c>
      <c r="Q18" s="333">
        <v>0</v>
      </c>
      <c r="R18" s="333">
        <v>0</v>
      </c>
      <c r="S18" s="333">
        <v>0</v>
      </c>
      <c r="T18" s="333">
        <v>1</v>
      </c>
      <c r="U18" s="333">
        <v>3</v>
      </c>
      <c r="V18" s="333">
        <v>16</v>
      </c>
      <c r="W18" s="333">
        <v>1</v>
      </c>
      <c r="X18" s="333">
        <v>21</v>
      </c>
      <c r="Y18" s="333">
        <v>0</v>
      </c>
      <c r="Z18" s="333">
        <v>0</v>
      </c>
      <c r="AA18" s="333">
        <v>0</v>
      </c>
      <c r="AB18" s="333">
        <v>0</v>
      </c>
      <c r="AC18" s="333">
        <v>2</v>
      </c>
      <c r="AD18" s="333">
        <v>0</v>
      </c>
      <c r="AE18" s="333">
        <v>0</v>
      </c>
      <c r="AF18" s="333">
        <v>2</v>
      </c>
      <c r="AG18" s="333">
        <v>0</v>
      </c>
      <c r="AH18" s="333">
        <v>0</v>
      </c>
      <c r="AI18" s="333">
        <v>0</v>
      </c>
      <c r="AJ18" s="333">
        <v>0</v>
      </c>
      <c r="AK18" s="333">
        <v>13</v>
      </c>
      <c r="AL18" s="333">
        <v>73</v>
      </c>
      <c r="AM18" s="333">
        <v>10</v>
      </c>
      <c r="AN18" s="333">
        <v>28</v>
      </c>
      <c r="AO18" s="333">
        <v>14</v>
      </c>
      <c r="AP18" s="333">
        <v>125</v>
      </c>
      <c r="AQ18" s="333">
        <v>38</v>
      </c>
      <c r="AR18" s="333">
        <v>7.3</v>
      </c>
      <c r="AS18" s="333">
        <v>2.607142857142857</v>
      </c>
      <c r="AT18" s="334">
        <v>1.9210526315789473</v>
      </c>
      <c r="AU18" s="332">
        <f t="shared" si="0"/>
        <v>70</v>
      </c>
      <c r="AV18" s="332">
        <f t="shared" si="1"/>
        <v>7</v>
      </c>
      <c r="AW18" s="332">
        <f t="shared" si="2"/>
        <v>12</v>
      </c>
      <c r="AX18" s="332">
        <v>13</v>
      </c>
      <c r="AY18" s="332">
        <f t="shared" si="3"/>
        <v>21</v>
      </c>
      <c r="AZ18" s="332">
        <f t="shared" si="4"/>
        <v>123</v>
      </c>
    </row>
    <row r="19" spans="1:52" ht="18.75">
      <c r="A19" s="332" t="s">
        <v>52</v>
      </c>
      <c r="B19" s="333" t="s">
        <v>12</v>
      </c>
      <c r="C19" s="333">
        <v>95</v>
      </c>
      <c r="D19" s="333">
        <v>42</v>
      </c>
      <c r="E19" s="333">
        <v>40</v>
      </c>
      <c r="F19" s="333">
        <v>177</v>
      </c>
      <c r="G19" s="333">
        <v>26</v>
      </c>
      <c r="H19" s="333">
        <v>4</v>
      </c>
      <c r="I19" s="333">
        <v>3</v>
      </c>
      <c r="J19" s="333">
        <v>33</v>
      </c>
      <c r="K19" s="333">
        <v>0</v>
      </c>
      <c r="L19" s="333">
        <v>10</v>
      </c>
      <c r="M19" s="333">
        <v>9</v>
      </c>
      <c r="N19" s="333">
        <v>19</v>
      </c>
      <c r="O19" s="333">
        <v>0</v>
      </c>
      <c r="P19" s="333">
        <v>0</v>
      </c>
      <c r="Q19" s="333">
        <v>1</v>
      </c>
      <c r="R19" s="333">
        <v>0</v>
      </c>
      <c r="S19" s="333">
        <v>1</v>
      </c>
      <c r="T19" s="333">
        <v>0</v>
      </c>
      <c r="U19" s="333">
        <v>42</v>
      </c>
      <c r="V19" s="333">
        <v>23</v>
      </c>
      <c r="W19" s="333">
        <v>51</v>
      </c>
      <c r="X19" s="333">
        <v>116</v>
      </c>
      <c r="Y19" s="333">
        <v>0</v>
      </c>
      <c r="Z19" s="333">
        <v>0</v>
      </c>
      <c r="AA19" s="333">
        <v>0</v>
      </c>
      <c r="AB19" s="333">
        <v>0</v>
      </c>
      <c r="AC19" s="333">
        <v>0</v>
      </c>
      <c r="AD19" s="333">
        <v>0</v>
      </c>
      <c r="AE19" s="333">
        <v>0</v>
      </c>
      <c r="AF19" s="333">
        <v>0</v>
      </c>
      <c r="AG19" s="333">
        <v>0</v>
      </c>
      <c r="AH19" s="333">
        <v>0</v>
      </c>
      <c r="AI19" s="333">
        <v>0</v>
      </c>
      <c r="AJ19" s="333">
        <v>0</v>
      </c>
      <c r="AK19" s="333">
        <v>33</v>
      </c>
      <c r="AL19" s="333">
        <v>121</v>
      </c>
      <c r="AM19" s="333">
        <v>98</v>
      </c>
      <c r="AN19" s="333">
        <v>76</v>
      </c>
      <c r="AO19" s="333">
        <v>84</v>
      </c>
      <c r="AP19" s="333">
        <v>379</v>
      </c>
      <c r="AQ19" s="333">
        <v>174</v>
      </c>
      <c r="AR19" s="333">
        <v>1.2346938775510203</v>
      </c>
      <c r="AS19" s="333">
        <v>1.5921052631578947</v>
      </c>
      <c r="AT19" s="334">
        <v>0.6954022988505747</v>
      </c>
      <c r="AU19" s="332">
        <f t="shared" si="0"/>
        <v>121</v>
      </c>
      <c r="AV19" s="332">
        <f t="shared" si="1"/>
        <v>56</v>
      </c>
      <c r="AW19" s="332">
        <f t="shared" si="2"/>
        <v>52</v>
      </c>
      <c r="AX19" s="332">
        <v>33</v>
      </c>
      <c r="AY19" s="332">
        <f t="shared" si="3"/>
        <v>117</v>
      </c>
      <c r="AZ19" s="332">
        <f t="shared" si="4"/>
        <v>379</v>
      </c>
    </row>
    <row r="20" spans="1:52" ht="18.75">
      <c r="A20" s="332" t="s">
        <v>53</v>
      </c>
      <c r="B20" s="333" t="s">
        <v>13</v>
      </c>
      <c r="C20" s="333">
        <v>66</v>
      </c>
      <c r="D20" s="333">
        <v>3</v>
      </c>
      <c r="E20" s="333">
        <v>21</v>
      </c>
      <c r="F20" s="333">
        <v>90</v>
      </c>
      <c r="G20" s="333">
        <v>21</v>
      </c>
      <c r="H20" s="333">
        <v>1</v>
      </c>
      <c r="I20" s="333">
        <v>1</v>
      </c>
      <c r="J20" s="333">
        <v>23</v>
      </c>
      <c r="K20" s="333">
        <v>1</v>
      </c>
      <c r="L20" s="333">
        <v>7</v>
      </c>
      <c r="M20" s="333">
        <v>9</v>
      </c>
      <c r="N20" s="333">
        <v>17</v>
      </c>
      <c r="O20" s="333">
        <v>0</v>
      </c>
      <c r="P20" s="333">
        <v>2</v>
      </c>
      <c r="Q20" s="333">
        <v>0</v>
      </c>
      <c r="R20" s="333">
        <v>0</v>
      </c>
      <c r="S20" s="333">
        <v>2</v>
      </c>
      <c r="T20" s="333">
        <v>0</v>
      </c>
      <c r="U20" s="333">
        <v>12</v>
      </c>
      <c r="V20" s="333">
        <v>16</v>
      </c>
      <c r="W20" s="333">
        <v>14</v>
      </c>
      <c r="X20" s="333">
        <v>42</v>
      </c>
      <c r="Y20" s="333">
        <v>0</v>
      </c>
      <c r="Z20" s="333">
        <v>0</v>
      </c>
      <c r="AA20" s="333">
        <v>0</v>
      </c>
      <c r="AB20" s="333">
        <v>0</v>
      </c>
      <c r="AC20" s="333">
        <v>1</v>
      </c>
      <c r="AD20" s="333">
        <v>0</v>
      </c>
      <c r="AE20" s="333">
        <v>0</v>
      </c>
      <c r="AF20" s="333">
        <v>1</v>
      </c>
      <c r="AG20" s="333">
        <v>0</v>
      </c>
      <c r="AH20" s="333">
        <v>0</v>
      </c>
      <c r="AI20" s="333">
        <v>0</v>
      </c>
      <c r="AJ20" s="333">
        <v>0</v>
      </c>
      <c r="AK20" s="333">
        <v>16</v>
      </c>
      <c r="AL20" s="333">
        <v>89</v>
      </c>
      <c r="AM20" s="333">
        <v>25</v>
      </c>
      <c r="AN20" s="333">
        <v>47</v>
      </c>
      <c r="AO20" s="333">
        <v>30</v>
      </c>
      <c r="AP20" s="333">
        <v>191</v>
      </c>
      <c r="AQ20" s="333">
        <v>72</v>
      </c>
      <c r="AR20" s="333">
        <v>3.56</v>
      </c>
      <c r="AS20" s="333">
        <v>1.8936170212765957</v>
      </c>
      <c r="AT20" s="334">
        <v>1.2361111111111112</v>
      </c>
      <c r="AU20" s="332">
        <f t="shared" si="0"/>
        <v>88</v>
      </c>
      <c r="AV20" s="332">
        <f t="shared" si="1"/>
        <v>11</v>
      </c>
      <c r="AW20" s="332">
        <f t="shared" si="2"/>
        <v>31</v>
      </c>
      <c r="AX20" s="332">
        <v>16</v>
      </c>
      <c r="AY20" s="332">
        <f t="shared" si="3"/>
        <v>44</v>
      </c>
      <c r="AZ20" s="332">
        <f t="shared" si="4"/>
        <v>190</v>
      </c>
    </row>
    <row r="21" spans="1:52" ht="18.75">
      <c r="A21" s="332" t="s">
        <v>54</v>
      </c>
      <c r="B21" s="333" t="s">
        <v>14</v>
      </c>
      <c r="C21" s="333">
        <v>1</v>
      </c>
      <c r="D21" s="333">
        <v>9</v>
      </c>
      <c r="E21" s="333">
        <v>7</v>
      </c>
      <c r="F21" s="333">
        <v>17</v>
      </c>
      <c r="G21" s="333">
        <v>0</v>
      </c>
      <c r="H21" s="333">
        <v>2</v>
      </c>
      <c r="I21" s="333">
        <v>2</v>
      </c>
      <c r="J21" s="333">
        <v>4</v>
      </c>
      <c r="K21" s="333">
        <v>2</v>
      </c>
      <c r="L21" s="333">
        <v>11</v>
      </c>
      <c r="M21" s="333">
        <v>21</v>
      </c>
      <c r="N21" s="333">
        <v>34</v>
      </c>
      <c r="O21" s="333">
        <v>0</v>
      </c>
      <c r="P21" s="333">
        <v>0</v>
      </c>
      <c r="Q21" s="333">
        <v>0</v>
      </c>
      <c r="R21" s="333">
        <v>0</v>
      </c>
      <c r="S21" s="333">
        <v>0</v>
      </c>
      <c r="T21" s="333">
        <v>0</v>
      </c>
      <c r="U21" s="333">
        <v>6</v>
      </c>
      <c r="V21" s="333">
        <v>27</v>
      </c>
      <c r="W21" s="333">
        <v>4</v>
      </c>
      <c r="X21" s="333">
        <v>37</v>
      </c>
      <c r="Y21" s="333">
        <v>1</v>
      </c>
      <c r="Z21" s="333">
        <v>0</v>
      </c>
      <c r="AA21" s="333">
        <v>0</v>
      </c>
      <c r="AB21" s="333">
        <v>1</v>
      </c>
      <c r="AC21" s="333">
        <v>1</v>
      </c>
      <c r="AD21" s="333">
        <v>0</v>
      </c>
      <c r="AE21" s="333">
        <v>0</v>
      </c>
      <c r="AF21" s="333">
        <v>1</v>
      </c>
      <c r="AG21" s="333">
        <v>0</v>
      </c>
      <c r="AH21" s="333">
        <v>0</v>
      </c>
      <c r="AI21" s="333">
        <v>0</v>
      </c>
      <c r="AJ21" s="333">
        <v>0</v>
      </c>
      <c r="AK21" s="333">
        <v>3</v>
      </c>
      <c r="AL21" s="333">
        <v>5</v>
      </c>
      <c r="AM21" s="333">
        <v>28</v>
      </c>
      <c r="AN21" s="333">
        <v>57</v>
      </c>
      <c r="AO21" s="333">
        <v>7</v>
      </c>
      <c r="AP21" s="333">
        <v>97</v>
      </c>
      <c r="AQ21" s="333">
        <v>85</v>
      </c>
      <c r="AR21" s="333">
        <v>0.17857142857142858</v>
      </c>
      <c r="AS21" s="333">
        <v>0.08771929824561403</v>
      </c>
      <c r="AT21" s="334">
        <v>0.058823529411764705</v>
      </c>
      <c r="AU21" s="332">
        <f t="shared" si="0"/>
        <v>3</v>
      </c>
      <c r="AV21" s="332">
        <f t="shared" si="1"/>
        <v>22</v>
      </c>
      <c r="AW21" s="332">
        <f t="shared" si="2"/>
        <v>30</v>
      </c>
      <c r="AX21" s="332">
        <v>3</v>
      </c>
      <c r="AY21" s="332">
        <f t="shared" si="3"/>
        <v>38</v>
      </c>
      <c r="AZ21" s="332">
        <f t="shared" si="4"/>
        <v>96</v>
      </c>
    </row>
    <row r="22" spans="1:52" ht="18.75">
      <c r="A22" s="332" t="s">
        <v>55</v>
      </c>
      <c r="B22" s="333" t="s">
        <v>36</v>
      </c>
      <c r="C22" s="333">
        <v>0</v>
      </c>
      <c r="D22" s="333">
        <v>12</v>
      </c>
      <c r="E22" s="333">
        <v>6</v>
      </c>
      <c r="F22" s="333">
        <v>18</v>
      </c>
      <c r="G22" s="333">
        <v>0</v>
      </c>
      <c r="H22" s="333">
        <v>11</v>
      </c>
      <c r="I22" s="333">
        <v>0</v>
      </c>
      <c r="J22" s="333">
        <v>11</v>
      </c>
      <c r="K22" s="333">
        <v>0</v>
      </c>
      <c r="L22" s="333">
        <v>0</v>
      </c>
      <c r="M22" s="333">
        <v>0</v>
      </c>
      <c r="N22" s="333">
        <v>0</v>
      </c>
      <c r="O22" s="333">
        <v>0</v>
      </c>
      <c r="P22" s="333">
        <v>0</v>
      </c>
      <c r="Q22" s="333">
        <v>0</v>
      </c>
      <c r="R22" s="333">
        <v>0</v>
      </c>
      <c r="S22" s="333">
        <v>0</v>
      </c>
      <c r="T22" s="333">
        <v>0</v>
      </c>
      <c r="U22" s="333">
        <v>17</v>
      </c>
      <c r="V22" s="333">
        <v>21</v>
      </c>
      <c r="W22" s="333">
        <v>6</v>
      </c>
      <c r="X22" s="333">
        <v>44</v>
      </c>
      <c r="Y22" s="333">
        <v>0</v>
      </c>
      <c r="Z22" s="333">
        <v>0</v>
      </c>
      <c r="AA22" s="333">
        <v>0</v>
      </c>
      <c r="AB22" s="333">
        <v>0</v>
      </c>
      <c r="AC22" s="333">
        <v>0</v>
      </c>
      <c r="AD22" s="333">
        <v>0</v>
      </c>
      <c r="AE22" s="333">
        <v>0</v>
      </c>
      <c r="AF22" s="333">
        <v>0</v>
      </c>
      <c r="AG22" s="333">
        <v>0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40</v>
      </c>
      <c r="AN22" s="333">
        <v>27</v>
      </c>
      <c r="AO22" s="333">
        <v>6</v>
      </c>
      <c r="AP22" s="333">
        <v>73</v>
      </c>
      <c r="AQ22" s="333">
        <v>67</v>
      </c>
      <c r="AR22" s="333">
        <v>0</v>
      </c>
      <c r="AS22" s="333">
        <v>0</v>
      </c>
      <c r="AT22" s="334">
        <v>0</v>
      </c>
      <c r="AU22" s="332">
        <f t="shared" si="0"/>
        <v>0</v>
      </c>
      <c r="AV22" s="332">
        <f t="shared" si="1"/>
        <v>23</v>
      </c>
      <c r="AW22" s="332">
        <f t="shared" si="2"/>
        <v>6</v>
      </c>
      <c r="AX22" s="332">
        <v>0</v>
      </c>
      <c r="AY22" s="332">
        <f t="shared" si="3"/>
        <v>44</v>
      </c>
      <c r="AZ22" s="332">
        <f t="shared" si="4"/>
        <v>73</v>
      </c>
    </row>
    <row r="23" spans="1:52" ht="18.75">
      <c r="A23" s="332" t="s">
        <v>56</v>
      </c>
      <c r="B23" s="333" t="s">
        <v>15</v>
      </c>
      <c r="C23" s="333">
        <v>0</v>
      </c>
      <c r="D23" s="333">
        <v>42</v>
      </c>
      <c r="E23" s="333">
        <v>34</v>
      </c>
      <c r="F23" s="333">
        <v>76</v>
      </c>
      <c r="G23" s="333">
        <v>0</v>
      </c>
      <c r="H23" s="333">
        <v>5</v>
      </c>
      <c r="I23" s="333">
        <v>1</v>
      </c>
      <c r="J23" s="333">
        <v>6</v>
      </c>
      <c r="K23" s="333">
        <v>0</v>
      </c>
      <c r="L23" s="333">
        <v>16</v>
      </c>
      <c r="M23" s="333">
        <v>8</v>
      </c>
      <c r="N23" s="333">
        <v>24</v>
      </c>
      <c r="O23" s="333">
        <v>0</v>
      </c>
      <c r="P23" s="333">
        <v>0</v>
      </c>
      <c r="Q23" s="333">
        <v>0</v>
      </c>
      <c r="R23" s="333">
        <v>0</v>
      </c>
      <c r="S23" s="333">
        <v>0</v>
      </c>
      <c r="T23" s="333">
        <v>0</v>
      </c>
      <c r="U23" s="333">
        <v>3</v>
      </c>
      <c r="V23" s="333">
        <v>5</v>
      </c>
      <c r="W23" s="333">
        <v>22</v>
      </c>
      <c r="X23" s="333">
        <v>30</v>
      </c>
      <c r="Y23" s="333">
        <v>0</v>
      </c>
      <c r="Z23" s="333">
        <v>0</v>
      </c>
      <c r="AA23" s="333">
        <v>0</v>
      </c>
      <c r="AB23" s="333">
        <v>0</v>
      </c>
      <c r="AC23" s="333">
        <v>0</v>
      </c>
      <c r="AD23" s="333">
        <v>0</v>
      </c>
      <c r="AE23" s="333">
        <v>0</v>
      </c>
      <c r="AF23" s="333">
        <v>0</v>
      </c>
      <c r="AG23" s="333">
        <v>0</v>
      </c>
      <c r="AH23" s="333">
        <v>0</v>
      </c>
      <c r="AI23" s="333">
        <v>0</v>
      </c>
      <c r="AJ23" s="333">
        <v>0</v>
      </c>
      <c r="AK23" s="333">
        <v>65</v>
      </c>
      <c r="AL23" s="333">
        <v>0</v>
      </c>
      <c r="AM23" s="333">
        <v>66</v>
      </c>
      <c r="AN23" s="333">
        <v>48</v>
      </c>
      <c r="AO23" s="333">
        <v>87</v>
      </c>
      <c r="AP23" s="333">
        <v>201</v>
      </c>
      <c r="AQ23" s="333">
        <v>114</v>
      </c>
      <c r="AR23" s="333">
        <v>0</v>
      </c>
      <c r="AS23" s="333">
        <v>0</v>
      </c>
      <c r="AT23" s="334">
        <v>0</v>
      </c>
      <c r="AU23" s="332">
        <f t="shared" si="0"/>
        <v>0</v>
      </c>
      <c r="AV23" s="332">
        <f t="shared" si="1"/>
        <v>63</v>
      </c>
      <c r="AW23" s="332">
        <f t="shared" si="2"/>
        <v>43</v>
      </c>
      <c r="AX23" s="332">
        <v>65</v>
      </c>
      <c r="AY23" s="332">
        <f t="shared" si="3"/>
        <v>30</v>
      </c>
      <c r="AZ23" s="332">
        <f t="shared" si="4"/>
        <v>201</v>
      </c>
    </row>
    <row r="24" spans="1:52" ht="18.75">
      <c r="A24" s="332" t="s">
        <v>57</v>
      </c>
      <c r="B24" s="333" t="s">
        <v>37</v>
      </c>
      <c r="C24" s="333">
        <v>0</v>
      </c>
      <c r="D24" s="333">
        <v>23</v>
      </c>
      <c r="E24" s="333">
        <v>35</v>
      </c>
      <c r="F24" s="333">
        <v>58</v>
      </c>
      <c r="G24" s="333">
        <v>0</v>
      </c>
      <c r="H24" s="333">
        <v>6</v>
      </c>
      <c r="I24" s="333">
        <v>1</v>
      </c>
      <c r="J24" s="333">
        <v>7</v>
      </c>
      <c r="K24" s="333">
        <v>0</v>
      </c>
      <c r="L24" s="333">
        <v>0</v>
      </c>
      <c r="M24" s="333">
        <v>0</v>
      </c>
      <c r="N24" s="333">
        <v>0</v>
      </c>
      <c r="O24" s="333">
        <v>0</v>
      </c>
      <c r="P24" s="333">
        <v>18</v>
      </c>
      <c r="Q24" s="333">
        <v>27</v>
      </c>
      <c r="R24" s="333">
        <v>8</v>
      </c>
      <c r="S24" s="333">
        <v>53</v>
      </c>
      <c r="T24" s="333">
        <v>0</v>
      </c>
      <c r="U24" s="333">
        <v>2</v>
      </c>
      <c r="V24" s="333">
        <v>6</v>
      </c>
      <c r="W24" s="333">
        <v>9</v>
      </c>
      <c r="X24" s="333">
        <v>17</v>
      </c>
      <c r="Y24" s="333">
        <v>0</v>
      </c>
      <c r="Z24" s="333">
        <v>0</v>
      </c>
      <c r="AA24" s="333">
        <v>0</v>
      </c>
      <c r="AB24" s="333">
        <v>0</v>
      </c>
      <c r="AC24" s="333">
        <v>0</v>
      </c>
      <c r="AD24" s="333">
        <v>0</v>
      </c>
      <c r="AE24" s="333">
        <v>0</v>
      </c>
      <c r="AF24" s="333">
        <v>0</v>
      </c>
      <c r="AG24" s="333">
        <v>0</v>
      </c>
      <c r="AH24" s="333">
        <v>0</v>
      </c>
      <c r="AI24" s="333">
        <v>0</v>
      </c>
      <c r="AJ24" s="333">
        <v>0</v>
      </c>
      <c r="AK24" s="333">
        <v>10</v>
      </c>
      <c r="AL24" s="333">
        <v>0</v>
      </c>
      <c r="AM24" s="333">
        <v>49</v>
      </c>
      <c r="AN24" s="333">
        <v>69</v>
      </c>
      <c r="AO24" s="333">
        <v>27</v>
      </c>
      <c r="AP24" s="333">
        <v>145</v>
      </c>
      <c r="AQ24" s="333">
        <v>118</v>
      </c>
      <c r="AR24" s="333">
        <v>0</v>
      </c>
      <c r="AS24" s="333">
        <v>0</v>
      </c>
      <c r="AT24" s="334">
        <v>0</v>
      </c>
      <c r="AU24" s="332">
        <f t="shared" si="0"/>
        <v>0</v>
      </c>
      <c r="AV24" s="332">
        <f t="shared" si="1"/>
        <v>29</v>
      </c>
      <c r="AW24" s="332">
        <f t="shared" si="2"/>
        <v>36</v>
      </c>
      <c r="AX24" s="332">
        <v>10</v>
      </c>
      <c r="AY24" s="332">
        <f t="shared" si="3"/>
        <v>70</v>
      </c>
      <c r="AZ24" s="332">
        <f t="shared" si="4"/>
        <v>145</v>
      </c>
    </row>
    <row r="25" spans="1:52" ht="18.75">
      <c r="A25" s="332" t="s">
        <v>58</v>
      </c>
      <c r="B25" s="333" t="s">
        <v>38</v>
      </c>
      <c r="C25" s="333">
        <v>0</v>
      </c>
      <c r="D25" s="333">
        <v>14</v>
      </c>
      <c r="E25" s="333">
        <v>7</v>
      </c>
      <c r="F25" s="333">
        <v>21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0</v>
      </c>
      <c r="Q25" s="333">
        <v>0</v>
      </c>
      <c r="R25" s="333">
        <v>0</v>
      </c>
      <c r="S25" s="333">
        <v>0</v>
      </c>
      <c r="T25" s="333">
        <v>0</v>
      </c>
      <c r="U25" s="333">
        <v>15</v>
      </c>
      <c r="V25" s="333">
        <v>15</v>
      </c>
      <c r="W25" s="333">
        <v>5</v>
      </c>
      <c r="X25" s="333">
        <v>35</v>
      </c>
      <c r="Y25" s="333">
        <v>0</v>
      </c>
      <c r="Z25" s="333">
        <v>0</v>
      </c>
      <c r="AA25" s="333">
        <v>0</v>
      </c>
      <c r="AB25" s="333">
        <v>0</v>
      </c>
      <c r="AC25" s="333">
        <v>0</v>
      </c>
      <c r="AD25" s="333">
        <v>1</v>
      </c>
      <c r="AE25" s="333">
        <v>0</v>
      </c>
      <c r="AF25" s="333">
        <v>1</v>
      </c>
      <c r="AG25" s="333">
        <v>0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30</v>
      </c>
      <c r="AN25" s="333">
        <v>22</v>
      </c>
      <c r="AO25" s="333">
        <v>5</v>
      </c>
      <c r="AP25" s="333">
        <v>57</v>
      </c>
      <c r="AQ25" s="333">
        <v>52</v>
      </c>
      <c r="AR25" s="333">
        <v>0</v>
      </c>
      <c r="AS25" s="333">
        <v>0</v>
      </c>
      <c r="AT25" s="334">
        <v>0</v>
      </c>
      <c r="AU25" s="332">
        <f t="shared" si="0"/>
        <v>0</v>
      </c>
      <c r="AV25" s="332">
        <f t="shared" si="1"/>
        <v>14</v>
      </c>
      <c r="AW25" s="332">
        <f t="shared" si="2"/>
        <v>7</v>
      </c>
      <c r="AX25" s="332">
        <v>0</v>
      </c>
      <c r="AY25" s="332">
        <f t="shared" si="3"/>
        <v>35</v>
      </c>
      <c r="AZ25" s="332">
        <f t="shared" si="4"/>
        <v>56</v>
      </c>
    </row>
    <row r="26" spans="1:52" ht="18.75">
      <c r="A26" s="332" t="s">
        <v>59</v>
      </c>
      <c r="B26" s="333" t="s">
        <v>17</v>
      </c>
      <c r="C26" s="333">
        <v>0</v>
      </c>
      <c r="D26" s="333">
        <v>24</v>
      </c>
      <c r="E26" s="333">
        <v>14</v>
      </c>
      <c r="F26" s="333">
        <v>38</v>
      </c>
      <c r="G26" s="333">
        <v>0</v>
      </c>
      <c r="H26" s="333">
        <v>5</v>
      </c>
      <c r="I26" s="333">
        <v>1</v>
      </c>
      <c r="J26" s="333">
        <v>6</v>
      </c>
      <c r="K26" s="333">
        <v>0</v>
      </c>
      <c r="L26" s="333">
        <v>6</v>
      </c>
      <c r="M26" s="333">
        <v>9</v>
      </c>
      <c r="N26" s="333">
        <v>15</v>
      </c>
      <c r="O26" s="333">
        <v>0</v>
      </c>
      <c r="P26" s="333">
        <v>0</v>
      </c>
      <c r="Q26" s="333">
        <v>0</v>
      </c>
      <c r="R26" s="333">
        <v>0</v>
      </c>
      <c r="S26" s="333">
        <v>0</v>
      </c>
      <c r="T26" s="333">
        <v>0</v>
      </c>
      <c r="U26" s="333">
        <v>2</v>
      </c>
      <c r="V26" s="333">
        <v>6</v>
      </c>
      <c r="W26" s="333">
        <v>3</v>
      </c>
      <c r="X26" s="333">
        <v>11</v>
      </c>
      <c r="Y26" s="333">
        <v>0</v>
      </c>
      <c r="Z26" s="333">
        <v>0</v>
      </c>
      <c r="AA26" s="333">
        <v>0</v>
      </c>
      <c r="AB26" s="333">
        <v>0</v>
      </c>
      <c r="AC26" s="333">
        <v>0</v>
      </c>
      <c r="AD26" s="333">
        <v>0</v>
      </c>
      <c r="AE26" s="333">
        <v>0</v>
      </c>
      <c r="AF26" s="333">
        <v>0</v>
      </c>
      <c r="AG26" s="333">
        <v>0</v>
      </c>
      <c r="AH26" s="333">
        <v>0</v>
      </c>
      <c r="AI26" s="333">
        <v>0</v>
      </c>
      <c r="AJ26" s="333">
        <v>0</v>
      </c>
      <c r="AK26" s="333">
        <v>3</v>
      </c>
      <c r="AL26" s="333">
        <v>0</v>
      </c>
      <c r="AM26" s="333">
        <v>37</v>
      </c>
      <c r="AN26" s="333">
        <v>30</v>
      </c>
      <c r="AO26" s="333">
        <v>6</v>
      </c>
      <c r="AP26" s="333">
        <v>73</v>
      </c>
      <c r="AQ26" s="333">
        <v>67</v>
      </c>
      <c r="AR26" s="333">
        <v>0</v>
      </c>
      <c r="AS26" s="333">
        <v>0</v>
      </c>
      <c r="AT26" s="334">
        <v>0</v>
      </c>
      <c r="AU26" s="332">
        <f t="shared" si="0"/>
        <v>0</v>
      </c>
      <c r="AV26" s="332">
        <f t="shared" si="1"/>
        <v>35</v>
      </c>
      <c r="AW26" s="332">
        <f t="shared" si="2"/>
        <v>24</v>
      </c>
      <c r="AX26" s="332">
        <v>3</v>
      </c>
      <c r="AY26" s="332">
        <f t="shared" si="3"/>
        <v>11</v>
      </c>
      <c r="AZ26" s="332">
        <f t="shared" si="4"/>
        <v>73</v>
      </c>
    </row>
    <row r="27" spans="1:52" ht="18.75">
      <c r="A27" s="332" t="s">
        <v>60</v>
      </c>
      <c r="B27" s="333" t="s">
        <v>39</v>
      </c>
      <c r="C27" s="333">
        <v>0</v>
      </c>
      <c r="D27" s="333">
        <v>1</v>
      </c>
      <c r="E27" s="333">
        <v>2</v>
      </c>
      <c r="F27" s="333">
        <v>3</v>
      </c>
      <c r="G27" s="333">
        <v>0</v>
      </c>
      <c r="H27" s="333">
        <v>0</v>
      </c>
      <c r="I27" s="333">
        <v>1</v>
      </c>
      <c r="J27" s="333">
        <v>1</v>
      </c>
      <c r="K27" s="333">
        <v>0</v>
      </c>
      <c r="L27" s="333">
        <v>0</v>
      </c>
      <c r="M27" s="333">
        <v>0</v>
      </c>
      <c r="N27" s="333">
        <v>0</v>
      </c>
      <c r="O27" s="333">
        <v>0</v>
      </c>
      <c r="P27" s="333">
        <v>0</v>
      </c>
      <c r="Q27" s="333">
        <v>0</v>
      </c>
      <c r="R27" s="333">
        <v>0</v>
      </c>
      <c r="S27" s="333">
        <v>0</v>
      </c>
      <c r="T27" s="333">
        <v>0</v>
      </c>
      <c r="U27" s="333">
        <v>0</v>
      </c>
      <c r="V27" s="333">
        <v>4</v>
      </c>
      <c r="W27" s="333">
        <v>3</v>
      </c>
      <c r="X27" s="333">
        <v>7</v>
      </c>
      <c r="Y27" s="333">
        <v>0</v>
      </c>
      <c r="Z27" s="333">
        <v>0</v>
      </c>
      <c r="AA27" s="333">
        <v>0</v>
      </c>
      <c r="AB27" s="333">
        <v>0</v>
      </c>
      <c r="AC27" s="333">
        <v>0</v>
      </c>
      <c r="AD27" s="333">
        <v>0</v>
      </c>
      <c r="AE27" s="333">
        <v>0</v>
      </c>
      <c r="AF27" s="333">
        <v>0</v>
      </c>
      <c r="AG27" s="333">
        <v>0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1</v>
      </c>
      <c r="AN27" s="333">
        <v>7</v>
      </c>
      <c r="AO27" s="333">
        <v>3</v>
      </c>
      <c r="AP27" s="333">
        <v>11</v>
      </c>
      <c r="AQ27" s="333">
        <v>8</v>
      </c>
      <c r="AR27" s="333">
        <v>0</v>
      </c>
      <c r="AS27" s="333">
        <v>0</v>
      </c>
      <c r="AT27" s="334">
        <v>0</v>
      </c>
      <c r="AU27" s="332">
        <f t="shared" si="0"/>
        <v>0</v>
      </c>
      <c r="AV27" s="332">
        <f t="shared" si="1"/>
        <v>1</v>
      </c>
      <c r="AW27" s="332">
        <f t="shared" si="2"/>
        <v>3</v>
      </c>
      <c r="AX27" s="332">
        <v>0</v>
      </c>
      <c r="AY27" s="332">
        <f t="shared" si="3"/>
        <v>7</v>
      </c>
      <c r="AZ27" s="332">
        <f t="shared" si="4"/>
        <v>11</v>
      </c>
    </row>
    <row r="28" spans="1:52" ht="18.75">
      <c r="A28" s="332" t="s">
        <v>61</v>
      </c>
      <c r="B28" s="333" t="s">
        <v>18</v>
      </c>
      <c r="C28" s="333">
        <v>11</v>
      </c>
      <c r="D28" s="333">
        <v>14</v>
      </c>
      <c r="E28" s="333">
        <v>9</v>
      </c>
      <c r="F28" s="333">
        <v>34</v>
      </c>
      <c r="G28" s="333">
        <v>1</v>
      </c>
      <c r="H28" s="333">
        <v>5</v>
      </c>
      <c r="I28" s="333">
        <v>2</v>
      </c>
      <c r="J28" s="333">
        <v>8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0</v>
      </c>
      <c r="R28" s="333">
        <v>0</v>
      </c>
      <c r="S28" s="333">
        <v>0</v>
      </c>
      <c r="T28" s="333">
        <v>0</v>
      </c>
      <c r="U28" s="333">
        <v>7</v>
      </c>
      <c r="V28" s="333">
        <v>25</v>
      </c>
      <c r="W28" s="333">
        <v>7</v>
      </c>
      <c r="X28" s="333">
        <v>39</v>
      </c>
      <c r="Y28" s="333">
        <v>0</v>
      </c>
      <c r="Z28" s="333">
        <v>0</v>
      </c>
      <c r="AA28" s="333">
        <v>0</v>
      </c>
      <c r="AB28" s="333">
        <v>0</v>
      </c>
      <c r="AC28" s="333">
        <v>0</v>
      </c>
      <c r="AD28" s="333">
        <v>0</v>
      </c>
      <c r="AE28" s="333">
        <v>0</v>
      </c>
      <c r="AF28" s="333">
        <v>0</v>
      </c>
      <c r="AG28" s="333">
        <v>0</v>
      </c>
      <c r="AH28" s="333">
        <v>0</v>
      </c>
      <c r="AI28" s="333">
        <v>0</v>
      </c>
      <c r="AJ28" s="333">
        <v>0</v>
      </c>
      <c r="AK28" s="333">
        <v>6</v>
      </c>
      <c r="AL28" s="333">
        <v>12</v>
      </c>
      <c r="AM28" s="333">
        <v>26</v>
      </c>
      <c r="AN28" s="333">
        <v>36</v>
      </c>
      <c r="AO28" s="333">
        <v>13</v>
      </c>
      <c r="AP28" s="333">
        <v>87</v>
      </c>
      <c r="AQ28" s="333">
        <v>62</v>
      </c>
      <c r="AR28" s="333">
        <v>0.46153846153846156</v>
      </c>
      <c r="AS28" s="333">
        <v>0.3333333333333333</v>
      </c>
      <c r="AT28" s="334">
        <v>0.1935483870967742</v>
      </c>
      <c r="AU28" s="332">
        <f t="shared" si="0"/>
        <v>12</v>
      </c>
      <c r="AV28" s="332">
        <f t="shared" si="1"/>
        <v>19</v>
      </c>
      <c r="AW28" s="332">
        <f t="shared" si="2"/>
        <v>11</v>
      </c>
      <c r="AX28" s="332">
        <v>6</v>
      </c>
      <c r="AY28" s="332">
        <f t="shared" si="3"/>
        <v>39</v>
      </c>
      <c r="AZ28" s="332">
        <f t="shared" si="4"/>
        <v>87</v>
      </c>
    </row>
    <row r="29" spans="1:52" ht="18.75">
      <c r="A29" s="332" t="s">
        <v>62</v>
      </c>
      <c r="B29" s="333" t="s">
        <v>19</v>
      </c>
      <c r="C29" s="333">
        <v>0</v>
      </c>
      <c r="D29" s="333">
        <v>33</v>
      </c>
      <c r="E29" s="333">
        <v>28</v>
      </c>
      <c r="F29" s="333">
        <v>61</v>
      </c>
      <c r="G29" s="333">
        <v>0</v>
      </c>
      <c r="H29" s="333">
        <v>6</v>
      </c>
      <c r="I29" s="333">
        <v>0</v>
      </c>
      <c r="J29" s="333">
        <v>6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0</v>
      </c>
      <c r="R29" s="333">
        <v>0</v>
      </c>
      <c r="S29" s="333">
        <v>0</v>
      </c>
      <c r="T29" s="333">
        <v>0</v>
      </c>
      <c r="U29" s="333">
        <v>9</v>
      </c>
      <c r="V29" s="333">
        <v>32</v>
      </c>
      <c r="W29" s="333">
        <v>10</v>
      </c>
      <c r="X29" s="333">
        <v>51</v>
      </c>
      <c r="Y29" s="333">
        <v>0</v>
      </c>
      <c r="Z29" s="333">
        <v>0</v>
      </c>
      <c r="AA29" s="333">
        <v>0</v>
      </c>
      <c r="AB29" s="333">
        <v>0</v>
      </c>
      <c r="AC29" s="333">
        <v>0</v>
      </c>
      <c r="AD29" s="333">
        <v>0</v>
      </c>
      <c r="AE29" s="333">
        <v>0</v>
      </c>
      <c r="AF29" s="333">
        <v>0</v>
      </c>
      <c r="AG29" s="333">
        <v>0</v>
      </c>
      <c r="AH29" s="333">
        <v>0</v>
      </c>
      <c r="AI29" s="333">
        <v>0</v>
      </c>
      <c r="AJ29" s="333">
        <v>0</v>
      </c>
      <c r="AK29" s="333">
        <v>11</v>
      </c>
      <c r="AL29" s="333">
        <v>0</v>
      </c>
      <c r="AM29" s="333">
        <v>48</v>
      </c>
      <c r="AN29" s="333">
        <v>60</v>
      </c>
      <c r="AO29" s="333">
        <v>21</v>
      </c>
      <c r="AP29" s="333">
        <v>129</v>
      </c>
      <c r="AQ29" s="333">
        <v>108</v>
      </c>
      <c r="AR29" s="333">
        <v>0</v>
      </c>
      <c r="AS29" s="333">
        <v>0</v>
      </c>
      <c r="AT29" s="334">
        <v>0</v>
      </c>
      <c r="AU29" s="332">
        <f t="shared" si="0"/>
        <v>0</v>
      </c>
      <c r="AV29" s="332">
        <f t="shared" si="1"/>
        <v>39</v>
      </c>
      <c r="AW29" s="332">
        <f t="shared" si="2"/>
        <v>28</v>
      </c>
      <c r="AX29" s="332">
        <v>11</v>
      </c>
      <c r="AY29" s="332">
        <f t="shared" si="3"/>
        <v>51</v>
      </c>
      <c r="AZ29" s="332">
        <f t="shared" si="4"/>
        <v>129</v>
      </c>
    </row>
    <row r="30" spans="1:52" ht="18.75">
      <c r="A30" s="332" t="s">
        <v>63</v>
      </c>
      <c r="B30" s="333" t="s">
        <v>148</v>
      </c>
      <c r="C30" s="333">
        <v>0</v>
      </c>
      <c r="D30" s="333">
        <v>17</v>
      </c>
      <c r="E30" s="333">
        <v>10</v>
      </c>
      <c r="F30" s="333">
        <v>27</v>
      </c>
      <c r="G30" s="333">
        <v>0</v>
      </c>
      <c r="H30" s="333">
        <v>1</v>
      </c>
      <c r="I30" s="333">
        <v>1</v>
      </c>
      <c r="J30" s="333">
        <v>2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2</v>
      </c>
      <c r="Q30" s="333">
        <v>1</v>
      </c>
      <c r="R30" s="333">
        <v>0</v>
      </c>
      <c r="S30" s="333">
        <v>3</v>
      </c>
      <c r="T30" s="333">
        <v>0</v>
      </c>
      <c r="U30" s="333">
        <v>6</v>
      </c>
      <c r="V30" s="333">
        <v>13</v>
      </c>
      <c r="W30" s="333">
        <v>51</v>
      </c>
      <c r="X30" s="333">
        <v>70</v>
      </c>
      <c r="Y30" s="333">
        <v>0</v>
      </c>
      <c r="Z30" s="333">
        <v>0</v>
      </c>
      <c r="AA30" s="333">
        <v>0</v>
      </c>
      <c r="AB30" s="333">
        <v>0</v>
      </c>
      <c r="AC30" s="333">
        <v>0</v>
      </c>
      <c r="AD30" s="333">
        <v>0</v>
      </c>
      <c r="AE30" s="333">
        <v>0</v>
      </c>
      <c r="AF30" s="333">
        <v>0</v>
      </c>
      <c r="AG30" s="333">
        <v>0</v>
      </c>
      <c r="AH30" s="333">
        <v>0</v>
      </c>
      <c r="AI30" s="333">
        <v>0</v>
      </c>
      <c r="AJ30" s="333">
        <v>0</v>
      </c>
      <c r="AK30" s="333">
        <v>27</v>
      </c>
      <c r="AL30" s="333">
        <v>0</v>
      </c>
      <c r="AM30" s="333">
        <v>26</v>
      </c>
      <c r="AN30" s="333">
        <v>25</v>
      </c>
      <c r="AO30" s="333">
        <v>78</v>
      </c>
      <c r="AP30" s="333">
        <v>129</v>
      </c>
      <c r="AQ30" s="333">
        <v>51</v>
      </c>
      <c r="AR30" s="333">
        <v>0</v>
      </c>
      <c r="AS30" s="333">
        <v>0</v>
      </c>
      <c r="AT30" s="334">
        <v>0</v>
      </c>
      <c r="AU30" s="332">
        <f t="shared" si="0"/>
        <v>0</v>
      </c>
      <c r="AV30" s="332">
        <f t="shared" si="1"/>
        <v>18</v>
      </c>
      <c r="AW30" s="332">
        <f t="shared" si="2"/>
        <v>11</v>
      </c>
      <c r="AX30" s="332">
        <v>27</v>
      </c>
      <c r="AY30" s="332">
        <f t="shared" si="3"/>
        <v>73</v>
      </c>
      <c r="AZ30" s="332">
        <f t="shared" si="4"/>
        <v>129</v>
      </c>
    </row>
    <row r="31" spans="1:52" ht="18.75">
      <c r="A31" s="332" t="s">
        <v>64</v>
      </c>
      <c r="B31" s="333" t="s">
        <v>40</v>
      </c>
      <c r="C31" s="333">
        <v>0</v>
      </c>
      <c r="D31" s="333">
        <v>18</v>
      </c>
      <c r="E31" s="333">
        <v>10</v>
      </c>
      <c r="F31" s="333">
        <v>28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333">
        <v>0</v>
      </c>
      <c r="AD31" s="333">
        <v>0</v>
      </c>
      <c r="AE31" s="333">
        <v>0</v>
      </c>
      <c r="AF31" s="333">
        <v>0</v>
      </c>
      <c r="AG31" s="333">
        <v>0</v>
      </c>
      <c r="AH31" s="333">
        <v>0</v>
      </c>
      <c r="AI31" s="333">
        <v>0</v>
      </c>
      <c r="AJ31" s="333">
        <v>0</v>
      </c>
      <c r="AK31" s="333">
        <v>57</v>
      </c>
      <c r="AL31" s="333">
        <v>0</v>
      </c>
      <c r="AM31" s="333">
        <v>18</v>
      </c>
      <c r="AN31" s="333">
        <v>10</v>
      </c>
      <c r="AO31" s="333">
        <v>57</v>
      </c>
      <c r="AP31" s="333">
        <v>85</v>
      </c>
      <c r="AQ31" s="333">
        <v>28</v>
      </c>
      <c r="AR31" s="333">
        <v>0</v>
      </c>
      <c r="AS31" s="333">
        <v>0</v>
      </c>
      <c r="AT31" s="334">
        <v>0</v>
      </c>
      <c r="AU31" s="332">
        <f t="shared" si="0"/>
        <v>0</v>
      </c>
      <c r="AV31" s="332">
        <f t="shared" si="1"/>
        <v>18</v>
      </c>
      <c r="AW31" s="332">
        <f t="shared" si="2"/>
        <v>10</v>
      </c>
      <c r="AX31" s="332">
        <v>57</v>
      </c>
      <c r="AY31" s="332">
        <f t="shared" si="3"/>
        <v>0</v>
      </c>
      <c r="AZ31" s="332">
        <f t="shared" si="4"/>
        <v>85</v>
      </c>
    </row>
    <row r="32" spans="1:52" ht="18.75">
      <c r="A32" s="332" t="s">
        <v>95</v>
      </c>
      <c r="B32" s="333" t="s">
        <v>41</v>
      </c>
      <c r="C32" s="333">
        <v>0</v>
      </c>
      <c r="D32" s="333">
        <v>29</v>
      </c>
      <c r="E32" s="333">
        <v>14</v>
      </c>
      <c r="F32" s="333">
        <v>43</v>
      </c>
      <c r="G32" s="333">
        <v>0</v>
      </c>
      <c r="H32" s="333">
        <v>0</v>
      </c>
      <c r="I32" s="333">
        <v>1</v>
      </c>
      <c r="J32" s="333">
        <v>1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0</v>
      </c>
      <c r="U32" s="333">
        <v>0</v>
      </c>
      <c r="V32" s="333">
        <v>9</v>
      </c>
      <c r="W32" s="333">
        <v>162</v>
      </c>
      <c r="X32" s="333">
        <v>171</v>
      </c>
      <c r="Y32" s="333">
        <v>0</v>
      </c>
      <c r="Z32" s="333">
        <v>0</v>
      </c>
      <c r="AA32" s="333">
        <v>0</v>
      </c>
      <c r="AB32" s="333">
        <v>0</v>
      </c>
      <c r="AC32" s="333">
        <v>0</v>
      </c>
      <c r="AD32" s="333">
        <v>0</v>
      </c>
      <c r="AE32" s="333">
        <v>0</v>
      </c>
      <c r="AF32" s="333">
        <v>0</v>
      </c>
      <c r="AG32" s="333">
        <v>0</v>
      </c>
      <c r="AH32" s="333">
        <v>0</v>
      </c>
      <c r="AI32" s="333">
        <v>0</v>
      </c>
      <c r="AJ32" s="333">
        <v>0</v>
      </c>
      <c r="AK32" s="333">
        <v>116</v>
      </c>
      <c r="AL32" s="333">
        <v>0</v>
      </c>
      <c r="AM32" s="333">
        <v>29</v>
      </c>
      <c r="AN32" s="333">
        <v>24</v>
      </c>
      <c r="AO32" s="333">
        <v>278</v>
      </c>
      <c r="AP32" s="333">
        <v>331</v>
      </c>
      <c r="AQ32" s="333">
        <v>53</v>
      </c>
      <c r="AR32" s="333">
        <v>0</v>
      </c>
      <c r="AS32" s="333">
        <v>0</v>
      </c>
      <c r="AT32" s="334">
        <v>0</v>
      </c>
      <c r="AU32" s="332">
        <f t="shared" si="0"/>
        <v>0</v>
      </c>
      <c r="AV32" s="332">
        <f t="shared" si="1"/>
        <v>29</v>
      </c>
      <c r="AW32" s="332">
        <f t="shared" si="2"/>
        <v>15</v>
      </c>
      <c r="AX32" s="332">
        <v>116</v>
      </c>
      <c r="AY32" s="332">
        <f t="shared" si="3"/>
        <v>171</v>
      </c>
      <c r="AZ32" s="332">
        <f t="shared" si="4"/>
        <v>331</v>
      </c>
    </row>
    <row r="33" spans="1:52" ht="18.75">
      <c r="A33" s="332" t="s">
        <v>65</v>
      </c>
      <c r="B33" s="333" t="s">
        <v>42</v>
      </c>
      <c r="C33" s="333">
        <v>16</v>
      </c>
      <c r="D33" s="333">
        <v>1</v>
      </c>
      <c r="E33" s="333">
        <v>1</v>
      </c>
      <c r="F33" s="333">
        <v>18</v>
      </c>
      <c r="G33" s="333">
        <v>10</v>
      </c>
      <c r="H33" s="333">
        <v>1</v>
      </c>
      <c r="I33" s="333">
        <v>0</v>
      </c>
      <c r="J33" s="333">
        <v>11</v>
      </c>
      <c r="K33" s="333">
        <v>5</v>
      </c>
      <c r="L33" s="333">
        <v>2</v>
      </c>
      <c r="M33" s="333">
        <v>3</v>
      </c>
      <c r="N33" s="333">
        <v>10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3</v>
      </c>
      <c r="U33" s="333">
        <v>4</v>
      </c>
      <c r="V33" s="333">
        <v>12</v>
      </c>
      <c r="W33" s="333">
        <v>5</v>
      </c>
      <c r="X33" s="333">
        <v>24</v>
      </c>
      <c r="Y33" s="333">
        <v>0</v>
      </c>
      <c r="Z33" s="333">
        <v>0</v>
      </c>
      <c r="AA33" s="333">
        <v>0</v>
      </c>
      <c r="AB33" s="333">
        <v>0</v>
      </c>
      <c r="AC33" s="333">
        <v>0</v>
      </c>
      <c r="AD33" s="333">
        <v>0</v>
      </c>
      <c r="AE33" s="333">
        <v>0</v>
      </c>
      <c r="AF33" s="333">
        <v>0</v>
      </c>
      <c r="AG33" s="333">
        <v>3</v>
      </c>
      <c r="AH33" s="333">
        <v>0</v>
      </c>
      <c r="AI33" s="333">
        <v>0</v>
      </c>
      <c r="AJ33" s="333">
        <v>3</v>
      </c>
      <c r="AK33" s="333">
        <v>0</v>
      </c>
      <c r="AL33" s="333">
        <v>37</v>
      </c>
      <c r="AM33" s="333">
        <v>8</v>
      </c>
      <c r="AN33" s="333">
        <v>16</v>
      </c>
      <c r="AO33" s="333">
        <v>5</v>
      </c>
      <c r="AP33" s="333">
        <v>66</v>
      </c>
      <c r="AQ33" s="333">
        <v>24</v>
      </c>
      <c r="AR33" s="333">
        <v>4.625</v>
      </c>
      <c r="AS33" s="333">
        <v>2.3125</v>
      </c>
      <c r="AT33" s="334">
        <v>1.5416666666666667</v>
      </c>
      <c r="AU33" s="332">
        <f t="shared" si="0"/>
        <v>31</v>
      </c>
      <c r="AV33" s="332">
        <f t="shared" si="1"/>
        <v>4</v>
      </c>
      <c r="AW33" s="332">
        <f t="shared" si="2"/>
        <v>4</v>
      </c>
      <c r="AX33" s="332">
        <v>0</v>
      </c>
      <c r="AY33" s="332">
        <f t="shared" si="3"/>
        <v>24</v>
      </c>
      <c r="AZ33" s="332">
        <f t="shared" si="4"/>
        <v>63</v>
      </c>
    </row>
    <row r="34" spans="1:52" ht="18.75">
      <c r="A34" s="332" t="s">
        <v>173</v>
      </c>
      <c r="B34" s="333" t="s">
        <v>109</v>
      </c>
      <c r="C34" s="333">
        <v>0</v>
      </c>
      <c r="D34" s="333">
        <v>1</v>
      </c>
      <c r="E34" s="333">
        <v>0</v>
      </c>
      <c r="F34" s="333">
        <v>1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3</v>
      </c>
      <c r="V34" s="333">
        <v>3</v>
      </c>
      <c r="W34" s="333">
        <v>1</v>
      </c>
      <c r="X34" s="333">
        <v>7</v>
      </c>
      <c r="Y34" s="333">
        <v>0</v>
      </c>
      <c r="Z34" s="333">
        <v>0</v>
      </c>
      <c r="AA34" s="333">
        <v>0</v>
      </c>
      <c r="AB34" s="333">
        <v>0</v>
      </c>
      <c r="AC34" s="333">
        <v>0</v>
      </c>
      <c r="AD34" s="333">
        <v>0</v>
      </c>
      <c r="AE34" s="333">
        <v>0</v>
      </c>
      <c r="AF34" s="333">
        <v>0</v>
      </c>
      <c r="AG34" s="333"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4</v>
      </c>
      <c r="AN34" s="333">
        <v>3</v>
      </c>
      <c r="AO34" s="333">
        <v>1</v>
      </c>
      <c r="AP34" s="333">
        <v>8</v>
      </c>
      <c r="AQ34" s="333">
        <v>7</v>
      </c>
      <c r="AR34" s="333">
        <v>0</v>
      </c>
      <c r="AS34" s="333">
        <v>0</v>
      </c>
      <c r="AT34" s="334">
        <v>0</v>
      </c>
      <c r="AU34" s="332">
        <f t="shared" si="0"/>
        <v>0</v>
      </c>
      <c r="AV34" s="332">
        <f t="shared" si="1"/>
        <v>1</v>
      </c>
      <c r="AW34" s="332">
        <f t="shared" si="2"/>
        <v>0</v>
      </c>
      <c r="AX34" s="332">
        <v>0</v>
      </c>
      <c r="AY34" s="332">
        <f t="shared" si="3"/>
        <v>7</v>
      </c>
      <c r="AZ34" s="332">
        <f t="shared" si="4"/>
        <v>8</v>
      </c>
    </row>
    <row r="35" spans="2:52" ht="18.75">
      <c r="B35" s="333" t="s">
        <v>104</v>
      </c>
      <c r="C35" s="333">
        <v>0</v>
      </c>
      <c r="D35" s="333">
        <v>0</v>
      </c>
      <c r="E35" s="333">
        <v>0</v>
      </c>
      <c r="F35" s="333">
        <v>0</v>
      </c>
      <c r="G35" s="333">
        <v>5</v>
      </c>
      <c r="H35" s="333">
        <v>2</v>
      </c>
      <c r="I35" s="333">
        <v>1</v>
      </c>
      <c r="J35" s="333">
        <v>8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3</v>
      </c>
      <c r="Q35" s="333">
        <v>1</v>
      </c>
      <c r="R35" s="333">
        <v>4</v>
      </c>
      <c r="S35" s="333">
        <v>8</v>
      </c>
      <c r="T35" s="333">
        <v>0</v>
      </c>
      <c r="U35" s="333">
        <v>3</v>
      </c>
      <c r="V35" s="333">
        <v>0</v>
      </c>
      <c r="W35" s="333">
        <v>1</v>
      </c>
      <c r="X35" s="333">
        <v>4</v>
      </c>
      <c r="Y35" s="333">
        <v>0</v>
      </c>
      <c r="Z35" s="333">
        <v>0</v>
      </c>
      <c r="AA35" s="333">
        <v>0</v>
      </c>
      <c r="AB35" s="333">
        <v>0</v>
      </c>
      <c r="AC35" s="333">
        <v>0</v>
      </c>
      <c r="AD35" s="333">
        <v>0</v>
      </c>
      <c r="AE35" s="333">
        <v>0</v>
      </c>
      <c r="AF35" s="333">
        <v>0</v>
      </c>
      <c r="AG35" s="333"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5</v>
      </c>
      <c r="AM35" s="333">
        <v>8</v>
      </c>
      <c r="AN35" s="333">
        <v>2</v>
      </c>
      <c r="AO35" s="333">
        <v>5</v>
      </c>
      <c r="AP35" s="333">
        <v>20</v>
      </c>
      <c r="AQ35" s="333">
        <v>10</v>
      </c>
      <c r="AR35" s="333">
        <v>0.625</v>
      </c>
      <c r="AS35" s="333">
        <v>2.5</v>
      </c>
      <c r="AT35" s="334">
        <v>0.5</v>
      </c>
      <c r="AU35" s="332">
        <f t="shared" si="0"/>
        <v>5</v>
      </c>
      <c r="AV35" s="332">
        <f t="shared" si="1"/>
        <v>2</v>
      </c>
      <c r="AW35" s="332">
        <f t="shared" si="2"/>
        <v>1</v>
      </c>
      <c r="AX35" s="332">
        <v>0</v>
      </c>
      <c r="AY35" s="332">
        <f t="shared" si="3"/>
        <v>12</v>
      </c>
      <c r="AZ35" s="332">
        <f t="shared" si="4"/>
        <v>20</v>
      </c>
    </row>
    <row r="36" spans="2:52" ht="18.75">
      <c r="B36" s="333" t="s">
        <v>153</v>
      </c>
      <c r="C36" s="333">
        <v>0</v>
      </c>
      <c r="D36" s="333">
        <v>1</v>
      </c>
      <c r="E36" s="333">
        <v>3</v>
      </c>
      <c r="F36" s="333">
        <v>4</v>
      </c>
      <c r="G36" s="333">
        <v>0</v>
      </c>
      <c r="H36" s="333">
        <v>0</v>
      </c>
      <c r="I36" s="333">
        <v>1</v>
      </c>
      <c r="J36" s="333">
        <v>1</v>
      </c>
      <c r="K36" s="333">
        <v>0</v>
      </c>
      <c r="L36" s="333">
        <v>3</v>
      </c>
      <c r="M36" s="333">
        <v>0</v>
      </c>
      <c r="N36" s="333">
        <v>3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2</v>
      </c>
      <c r="V36" s="333">
        <v>9</v>
      </c>
      <c r="W36" s="333">
        <v>21</v>
      </c>
      <c r="X36" s="333">
        <v>32</v>
      </c>
      <c r="Y36" s="333">
        <v>0</v>
      </c>
      <c r="Z36" s="333">
        <v>0</v>
      </c>
      <c r="AA36" s="333">
        <v>0</v>
      </c>
      <c r="AB36" s="333">
        <v>0</v>
      </c>
      <c r="AC36" s="333">
        <v>0</v>
      </c>
      <c r="AD36" s="333">
        <v>0</v>
      </c>
      <c r="AE36" s="333">
        <v>0</v>
      </c>
      <c r="AF36" s="333">
        <v>0</v>
      </c>
      <c r="AG36" s="333"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6</v>
      </c>
      <c r="AN36" s="333">
        <v>13</v>
      </c>
      <c r="AO36" s="333">
        <v>21</v>
      </c>
      <c r="AP36" s="333">
        <v>40</v>
      </c>
      <c r="AQ36" s="333">
        <v>19</v>
      </c>
      <c r="AR36" s="333">
        <v>0</v>
      </c>
      <c r="AS36" s="333">
        <v>0</v>
      </c>
      <c r="AT36" s="334">
        <v>0</v>
      </c>
      <c r="AU36" s="332">
        <f t="shared" si="0"/>
        <v>0</v>
      </c>
      <c r="AV36" s="332">
        <f t="shared" si="1"/>
        <v>4</v>
      </c>
      <c r="AW36" s="332">
        <f t="shared" si="2"/>
        <v>4</v>
      </c>
      <c r="AX36" s="332">
        <v>0</v>
      </c>
      <c r="AY36" s="332">
        <f t="shared" si="3"/>
        <v>32</v>
      </c>
      <c r="AZ36" s="332">
        <f t="shared" si="4"/>
        <v>40</v>
      </c>
    </row>
    <row r="37" spans="2:52" ht="18.75">
      <c r="B37" s="333" t="s">
        <v>103</v>
      </c>
      <c r="C37" s="333">
        <v>3</v>
      </c>
      <c r="D37" s="333">
        <v>0</v>
      </c>
      <c r="E37" s="333">
        <v>1</v>
      </c>
      <c r="F37" s="333">
        <v>4</v>
      </c>
      <c r="G37" s="333">
        <v>5</v>
      </c>
      <c r="H37" s="333">
        <v>0</v>
      </c>
      <c r="I37" s="333">
        <v>0</v>
      </c>
      <c r="J37" s="333">
        <v>5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4</v>
      </c>
      <c r="V37" s="333">
        <v>4</v>
      </c>
      <c r="W37" s="333">
        <v>2</v>
      </c>
      <c r="X37" s="333">
        <v>10</v>
      </c>
      <c r="Y37" s="333">
        <v>0</v>
      </c>
      <c r="Z37" s="333">
        <v>0</v>
      </c>
      <c r="AA37" s="333">
        <v>0</v>
      </c>
      <c r="AB37" s="333">
        <v>0</v>
      </c>
      <c r="AC37" s="333">
        <v>0</v>
      </c>
      <c r="AD37" s="333">
        <v>0</v>
      </c>
      <c r="AE37" s="333">
        <v>0</v>
      </c>
      <c r="AF37" s="333">
        <v>0</v>
      </c>
      <c r="AG37" s="333">
        <v>0</v>
      </c>
      <c r="AH37" s="333">
        <v>0</v>
      </c>
      <c r="AI37" s="333">
        <v>0</v>
      </c>
      <c r="AJ37" s="333">
        <v>0</v>
      </c>
      <c r="AK37" s="333">
        <v>0</v>
      </c>
      <c r="AL37" s="333">
        <v>8</v>
      </c>
      <c r="AM37" s="333">
        <v>4</v>
      </c>
      <c r="AN37" s="333">
        <v>5</v>
      </c>
      <c r="AO37" s="333">
        <v>2</v>
      </c>
      <c r="AP37" s="333">
        <v>19</v>
      </c>
      <c r="AQ37" s="333">
        <v>9</v>
      </c>
      <c r="AR37" s="333">
        <v>2</v>
      </c>
      <c r="AS37" s="333">
        <v>1.6</v>
      </c>
      <c r="AT37" s="334">
        <v>0.8888888888888888</v>
      </c>
      <c r="AU37" s="332">
        <f t="shared" si="0"/>
        <v>8</v>
      </c>
      <c r="AV37" s="332">
        <f t="shared" si="1"/>
        <v>0</v>
      </c>
      <c r="AW37" s="332">
        <f t="shared" si="2"/>
        <v>1</v>
      </c>
      <c r="AX37" s="332">
        <v>0</v>
      </c>
      <c r="AY37" s="332">
        <f t="shared" si="3"/>
        <v>10</v>
      </c>
      <c r="AZ37" s="332">
        <f t="shared" si="4"/>
        <v>19</v>
      </c>
    </row>
    <row r="38" spans="2:52" ht="18.75">
      <c r="B38" s="333" t="s">
        <v>108</v>
      </c>
      <c r="C38" s="333">
        <v>0</v>
      </c>
      <c r="D38" s="333">
        <v>0</v>
      </c>
      <c r="E38" s="333">
        <v>0</v>
      </c>
      <c r="F38" s="333">
        <v>0</v>
      </c>
      <c r="G38" s="333">
        <v>0</v>
      </c>
      <c r="H38" s="333">
        <v>1</v>
      </c>
      <c r="I38" s="333">
        <v>2</v>
      </c>
      <c r="J38" s="333">
        <v>3</v>
      </c>
      <c r="K38" s="333">
        <v>0</v>
      </c>
      <c r="L38" s="333">
        <v>0</v>
      </c>
      <c r="M38" s="333">
        <v>3</v>
      </c>
      <c r="N38" s="333">
        <v>3</v>
      </c>
      <c r="O38" s="333">
        <v>0</v>
      </c>
      <c r="P38" s="333">
        <v>0</v>
      </c>
      <c r="Q38" s="333">
        <v>0</v>
      </c>
      <c r="R38" s="333">
        <v>0</v>
      </c>
      <c r="S38" s="333">
        <v>0</v>
      </c>
      <c r="T38" s="333">
        <v>0</v>
      </c>
      <c r="U38" s="333">
        <v>0</v>
      </c>
      <c r="V38" s="333">
        <v>6</v>
      </c>
      <c r="W38" s="333">
        <v>0</v>
      </c>
      <c r="X38" s="333">
        <v>6</v>
      </c>
      <c r="Y38" s="333">
        <v>0</v>
      </c>
      <c r="Z38" s="333">
        <v>0</v>
      </c>
      <c r="AA38" s="333">
        <v>0</v>
      </c>
      <c r="AB38" s="333">
        <v>0</v>
      </c>
      <c r="AC38" s="333">
        <v>0</v>
      </c>
      <c r="AD38" s="333">
        <v>0</v>
      </c>
      <c r="AE38" s="333">
        <v>0</v>
      </c>
      <c r="AF38" s="333">
        <v>0</v>
      </c>
      <c r="AG38" s="333">
        <v>0</v>
      </c>
      <c r="AH38" s="333">
        <v>0</v>
      </c>
      <c r="AI38" s="333">
        <v>0</v>
      </c>
      <c r="AJ38" s="333">
        <v>0</v>
      </c>
      <c r="AK38" s="333">
        <v>0</v>
      </c>
      <c r="AL38" s="333">
        <v>0</v>
      </c>
      <c r="AM38" s="333">
        <v>1</v>
      </c>
      <c r="AN38" s="333">
        <v>11</v>
      </c>
      <c r="AO38" s="333">
        <v>0</v>
      </c>
      <c r="AP38" s="333">
        <v>12</v>
      </c>
      <c r="AQ38" s="333">
        <v>12</v>
      </c>
      <c r="AR38" s="333">
        <v>0</v>
      </c>
      <c r="AS38" s="333">
        <v>0</v>
      </c>
      <c r="AT38" s="334">
        <v>0</v>
      </c>
      <c r="AU38" s="332">
        <f t="shared" si="0"/>
        <v>0</v>
      </c>
      <c r="AV38" s="332">
        <f t="shared" si="1"/>
        <v>1</v>
      </c>
      <c r="AW38" s="332">
        <f t="shared" si="2"/>
        <v>5</v>
      </c>
      <c r="AX38" s="332">
        <v>0</v>
      </c>
      <c r="AY38" s="332">
        <f t="shared" si="3"/>
        <v>6</v>
      </c>
      <c r="AZ38" s="332">
        <f t="shared" si="4"/>
        <v>12</v>
      </c>
    </row>
    <row r="39" spans="2:52" ht="18.75">
      <c r="B39" s="333" t="s">
        <v>113</v>
      </c>
      <c r="C39" s="333">
        <v>0</v>
      </c>
      <c r="D39" s="333">
        <v>0</v>
      </c>
      <c r="E39" s="333">
        <v>0</v>
      </c>
      <c r="F39" s="333">
        <v>0</v>
      </c>
      <c r="G39" s="333">
        <v>0</v>
      </c>
      <c r="H39" s="333">
        <v>0</v>
      </c>
      <c r="I39" s="333">
        <v>0</v>
      </c>
      <c r="J39" s="333">
        <v>0</v>
      </c>
      <c r="K39" s="333">
        <v>0</v>
      </c>
      <c r="L39" s="333">
        <v>0</v>
      </c>
      <c r="M39" s="333">
        <v>0</v>
      </c>
      <c r="N39" s="333">
        <v>0</v>
      </c>
      <c r="O39" s="333">
        <v>0</v>
      </c>
      <c r="P39" s="333">
        <v>0</v>
      </c>
      <c r="Q39" s="333">
        <v>0</v>
      </c>
      <c r="R39" s="333">
        <v>0</v>
      </c>
      <c r="S39" s="333">
        <v>0</v>
      </c>
      <c r="T39" s="333">
        <v>0</v>
      </c>
      <c r="U39" s="333">
        <v>0</v>
      </c>
      <c r="V39" s="333">
        <v>0</v>
      </c>
      <c r="W39" s="333">
        <v>0</v>
      </c>
      <c r="X39" s="333">
        <v>0</v>
      </c>
      <c r="Y39" s="333">
        <v>0</v>
      </c>
      <c r="Z39" s="333">
        <v>0</v>
      </c>
      <c r="AA39" s="333">
        <v>0</v>
      </c>
      <c r="AB39" s="333">
        <v>0</v>
      </c>
      <c r="AC39" s="333">
        <v>0</v>
      </c>
      <c r="AD39" s="333">
        <v>0</v>
      </c>
      <c r="AE39" s="333">
        <v>0</v>
      </c>
      <c r="AF39" s="333">
        <v>0</v>
      </c>
      <c r="AG39" s="333">
        <v>0</v>
      </c>
      <c r="AH39" s="333">
        <v>0</v>
      </c>
      <c r="AI39" s="333">
        <v>0</v>
      </c>
      <c r="AJ39" s="333">
        <v>0</v>
      </c>
      <c r="AK39" s="333">
        <v>0</v>
      </c>
      <c r="AL39" s="333">
        <v>0</v>
      </c>
      <c r="AM39" s="333">
        <v>0</v>
      </c>
      <c r="AN39" s="333">
        <v>0</v>
      </c>
      <c r="AO39" s="333">
        <v>0</v>
      </c>
      <c r="AP39" s="333">
        <v>0</v>
      </c>
      <c r="AQ39" s="333">
        <v>0</v>
      </c>
      <c r="AR39" s="333" t="e">
        <v>#DIV/0!</v>
      </c>
      <c r="AS39" s="333" t="e">
        <v>#DIV/0!</v>
      </c>
      <c r="AT39" s="334" t="e">
        <v>#DIV/0!</v>
      </c>
      <c r="AU39" s="332">
        <f t="shared" si="0"/>
        <v>0</v>
      </c>
      <c r="AV39" s="332">
        <f t="shared" si="1"/>
        <v>0</v>
      </c>
      <c r="AW39" s="332">
        <f t="shared" si="2"/>
        <v>0</v>
      </c>
      <c r="AX39" s="332">
        <v>0</v>
      </c>
      <c r="AY39" s="332">
        <f t="shared" si="3"/>
        <v>0</v>
      </c>
      <c r="AZ39" s="332">
        <f t="shared" si="4"/>
        <v>0</v>
      </c>
    </row>
    <row r="40" spans="2:52" ht="18.75">
      <c r="B40" s="333" t="s">
        <v>118</v>
      </c>
      <c r="C40" s="333">
        <v>0</v>
      </c>
      <c r="D40" s="333">
        <v>0</v>
      </c>
      <c r="E40" s="333">
        <v>0</v>
      </c>
      <c r="F40" s="333">
        <v>0</v>
      </c>
      <c r="G40" s="333">
        <v>0</v>
      </c>
      <c r="H40" s="333">
        <v>0</v>
      </c>
      <c r="I40" s="333">
        <v>0</v>
      </c>
      <c r="J40" s="333">
        <v>0</v>
      </c>
      <c r="K40" s="333">
        <v>0</v>
      </c>
      <c r="L40" s="333">
        <v>0</v>
      </c>
      <c r="M40" s="333">
        <v>0</v>
      </c>
      <c r="N40" s="333">
        <v>0</v>
      </c>
      <c r="O40" s="333">
        <v>0</v>
      </c>
      <c r="P40" s="333">
        <v>2</v>
      </c>
      <c r="Q40" s="333">
        <v>1</v>
      </c>
      <c r="R40" s="333">
        <v>1</v>
      </c>
      <c r="S40" s="333">
        <v>4</v>
      </c>
      <c r="T40" s="333">
        <v>0</v>
      </c>
      <c r="U40" s="333">
        <v>0</v>
      </c>
      <c r="V40" s="333">
        <v>2</v>
      </c>
      <c r="W40" s="333">
        <v>0</v>
      </c>
      <c r="X40" s="333">
        <v>2</v>
      </c>
      <c r="Y40" s="333">
        <v>0</v>
      </c>
      <c r="Z40" s="333">
        <v>0</v>
      </c>
      <c r="AA40" s="333">
        <v>0</v>
      </c>
      <c r="AB40" s="333">
        <v>0</v>
      </c>
      <c r="AC40" s="333">
        <v>0</v>
      </c>
      <c r="AD40" s="333">
        <v>0</v>
      </c>
      <c r="AE40" s="333">
        <v>0</v>
      </c>
      <c r="AF40" s="333">
        <v>0</v>
      </c>
      <c r="AG40" s="333">
        <v>0</v>
      </c>
      <c r="AH40" s="333">
        <v>0</v>
      </c>
      <c r="AI40" s="333">
        <v>0</v>
      </c>
      <c r="AJ40" s="333">
        <v>0</v>
      </c>
      <c r="AK40" s="333">
        <v>0</v>
      </c>
      <c r="AL40" s="333">
        <v>0</v>
      </c>
      <c r="AM40" s="333">
        <v>2</v>
      </c>
      <c r="AN40" s="333">
        <v>3</v>
      </c>
      <c r="AO40" s="333">
        <v>1</v>
      </c>
      <c r="AP40" s="333">
        <v>6</v>
      </c>
      <c r="AQ40" s="333">
        <v>5</v>
      </c>
      <c r="AR40" s="333">
        <v>0</v>
      </c>
      <c r="AS40" s="333">
        <v>0</v>
      </c>
      <c r="AT40" s="334">
        <v>0</v>
      </c>
      <c r="AU40" s="332">
        <f t="shared" si="0"/>
        <v>0</v>
      </c>
      <c r="AV40" s="332">
        <f t="shared" si="1"/>
        <v>0</v>
      </c>
      <c r="AW40" s="332">
        <f t="shared" si="2"/>
        <v>0</v>
      </c>
      <c r="AX40" s="332">
        <v>0</v>
      </c>
      <c r="AY40" s="332">
        <f t="shared" si="3"/>
        <v>6</v>
      </c>
      <c r="AZ40" s="332">
        <f t="shared" si="4"/>
        <v>6</v>
      </c>
    </row>
    <row r="41" spans="2:52" ht="18.75">
      <c r="B41" s="333" t="s">
        <v>129</v>
      </c>
      <c r="C41" s="333">
        <v>0</v>
      </c>
      <c r="D41" s="333">
        <v>0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0</v>
      </c>
      <c r="K41" s="333">
        <v>0</v>
      </c>
      <c r="L41" s="333">
        <v>0</v>
      </c>
      <c r="M41" s="333">
        <v>0</v>
      </c>
      <c r="N41" s="333">
        <v>0</v>
      </c>
      <c r="O41" s="333">
        <v>0</v>
      </c>
      <c r="P41" s="333">
        <v>0</v>
      </c>
      <c r="Q41" s="333">
        <v>0</v>
      </c>
      <c r="R41" s="333">
        <v>0</v>
      </c>
      <c r="S41" s="333">
        <v>0</v>
      </c>
      <c r="T41" s="333">
        <v>0</v>
      </c>
      <c r="U41" s="333">
        <v>0</v>
      </c>
      <c r="V41" s="333">
        <v>5</v>
      </c>
      <c r="W41" s="333">
        <v>2</v>
      </c>
      <c r="X41" s="333">
        <v>7</v>
      </c>
      <c r="Y41" s="333">
        <v>0</v>
      </c>
      <c r="Z41" s="333">
        <v>0</v>
      </c>
      <c r="AA41" s="333">
        <v>0</v>
      </c>
      <c r="AB41" s="333">
        <v>0</v>
      </c>
      <c r="AC41" s="333">
        <v>0</v>
      </c>
      <c r="AD41" s="333">
        <v>0</v>
      </c>
      <c r="AE41" s="333">
        <v>0</v>
      </c>
      <c r="AF41" s="333">
        <v>0</v>
      </c>
      <c r="AG41" s="333">
        <v>0</v>
      </c>
      <c r="AH41" s="333">
        <v>0</v>
      </c>
      <c r="AI41" s="333">
        <v>0</v>
      </c>
      <c r="AJ41" s="333">
        <v>0</v>
      </c>
      <c r="AK41" s="333">
        <v>0</v>
      </c>
      <c r="AL41" s="333">
        <v>0</v>
      </c>
      <c r="AM41" s="333">
        <v>0</v>
      </c>
      <c r="AN41" s="333">
        <v>5</v>
      </c>
      <c r="AO41" s="333">
        <v>2</v>
      </c>
      <c r="AP41" s="333">
        <v>7</v>
      </c>
      <c r="AQ41" s="333">
        <v>5</v>
      </c>
      <c r="AR41" s="333" t="e">
        <v>#DIV/0!</v>
      </c>
      <c r="AS41" s="333">
        <v>0</v>
      </c>
      <c r="AT41" s="334">
        <v>0</v>
      </c>
      <c r="AU41" s="332">
        <f t="shared" si="0"/>
        <v>0</v>
      </c>
      <c r="AV41" s="332">
        <f t="shared" si="1"/>
        <v>0</v>
      </c>
      <c r="AW41" s="332">
        <f t="shared" si="2"/>
        <v>0</v>
      </c>
      <c r="AX41" s="332">
        <v>0</v>
      </c>
      <c r="AY41" s="332">
        <f t="shared" si="3"/>
        <v>7</v>
      </c>
      <c r="AZ41" s="332">
        <f t="shared" si="4"/>
        <v>7</v>
      </c>
    </row>
    <row r="42" spans="2:52" ht="18.75">
      <c r="B42" s="333" t="s">
        <v>122</v>
      </c>
      <c r="C42" s="333">
        <v>0</v>
      </c>
      <c r="D42" s="333">
        <v>1</v>
      </c>
      <c r="E42" s="333">
        <v>0</v>
      </c>
      <c r="F42" s="333">
        <v>1</v>
      </c>
      <c r="G42" s="333">
        <v>0</v>
      </c>
      <c r="H42" s="333">
        <v>1</v>
      </c>
      <c r="I42" s="333">
        <v>0</v>
      </c>
      <c r="J42" s="333">
        <v>1</v>
      </c>
      <c r="K42" s="333">
        <v>0</v>
      </c>
      <c r="L42" s="333">
        <v>11</v>
      </c>
      <c r="M42" s="333">
        <v>3</v>
      </c>
      <c r="N42" s="333">
        <v>14</v>
      </c>
      <c r="O42" s="333">
        <v>0</v>
      </c>
      <c r="P42" s="333">
        <v>0</v>
      </c>
      <c r="Q42" s="333">
        <v>0</v>
      </c>
      <c r="R42" s="333">
        <v>0</v>
      </c>
      <c r="S42" s="333">
        <v>0</v>
      </c>
      <c r="T42" s="333">
        <v>0</v>
      </c>
      <c r="U42" s="333">
        <v>0</v>
      </c>
      <c r="V42" s="333">
        <v>0</v>
      </c>
      <c r="W42" s="333">
        <v>0</v>
      </c>
      <c r="X42" s="333">
        <v>0</v>
      </c>
      <c r="Y42" s="333">
        <v>0</v>
      </c>
      <c r="Z42" s="333">
        <v>0</v>
      </c>
      <c r="AA42" s="333">
        <v>0</v>
      </c>
      <c r="AB42" s="333">
        <v>0</v>
      </c>
      <c r="AC42" s="333">
        <v>0</v>
      </c>
      <c r="AD42" s="333">
        <v>0</v>
      </c>
      <c r="AE42" s="333">
        <v>0</v>
      </c>
      <c r="AF42" s="333">
        <v>0</v>
      </c>
      <c r="AG42" s="333">
        <v>0</v>
      </c>
      <c r="AH42" s="333">
        <v>0</v>
      </c>
      <c r="AI42" s="333">
        <v>0</v>
      </c>
      <c r="AJ42" s="333">
        <v>0</v>
      </c>
      <c r="AK42" s="333">
        <v>0</v>
      </c>
      <c r="AL42" s="333">
        <v>0</v>
      </c>
      <c r="AM42" s="333">
        <v>13</v>
      </c>
      <c r="AN42" s="333">
        <v>3</v>
      </c>
      <c r="AO42" s="333">
        <v>0</v>
      </c>
      <c r="AP42" s="333">
        <v>16</v>
      </c>
      <c r="AQ42" s="333">
        <v>16</v>
      </c>
      <c r="AR42" s="333">
        <v>0</v>
      </c>
      <c r="AS42" s="333">
        <v>0</v>
      </c>
      <c r="AT42" s="334">
        <v>0</v>
      </c>
      <c r="AU42" s="332">
        <f t="shared" si="0"/>
        <v>0</v>
      </c>
      <c r="AV42" s="332">
        <f t="shared" si="1"/>
        <v>13</v>
      </c>
      <c r="AW42" s="332">
        <f t="shared" si="2"/>
        <v>3</v>
      </c>
      <c r="AX42" s="332">
        <v>0</v>
      </c>
      <c r="AY42" s="332">
        <f t="shared" si="3"/>
        <v>0</v>
      </c>
      <c r="AZ42" s="332">
        <f t="shared" si="4"/>
        <v>16</v>
      </c>
    </row>
    <row r="43" spans="2:52" ht="18.75">
      <c r="B43" s="333" t="s">
        <v>130</v>
      </c>
      <c r="C43" s="333">
        <v>0</v>
      </c>
      <c r="D43" s="333">
        <v>0</v>
      </c>
      <c r="E43" s="333">
        <v>0</v>
      </c>
      <c r="F43" s="333">
        <v>0</v>
      </c>
      <c r="G43" s="333">
        <v>0</v>
      </c>
      <c r="H43" s="333">
        <v>0</v>
      </c>
      <c r="I43" s="333">
        <v>0</v>
      </c>
      <c r="J43" s="333">
        <v>0</v>
      </c>
      <c r="K43" s="333">
        <v>0</v>
      </c>
      <c r="L43" s="333">
        <v>0</v>
      </c>
      <c r="M43" s="333">
        <v>0</v>
      </c>
      <c r="N43" s="333">
        <v>0</v>
      </c>
      <c r="O43" s="333">
        <v>0</v>
      </c>
      <c r="P43" s="333">
        <v>0</v>
      </c>
      <c r="Q43" s="333">
        <v>0</v>
      </c>
      <c r="R43" s="333">
        <v>0</v>
      </c>
      <c r="S43" s="333">
        <v>0</v>
      </c>
      <c r="T43" s="333">
        <v>0</v>
      </c>
      <c r="U43" s="333">
        <v>0</v>
      </c>
      <c r="V43" s="333">
        <v>5</v>
      </c>
      <c r="W43" s="333">
        <v>0</v>
      </c>
      <c r="X43" s="333">
        <v>5</v>
      </c>
      <c r="Y43" s="333">
        <v>0</v>
      </c>
      <c r="Z43" s="333">
        <v>0</v>
      </c>
      <c r="AA43" s="333">
        <v>0</v>
      </c>
      <c r="AB43" s="333">
        <v>0</v>
      </c>
      <c r="AC43" s="333">
        <v>0</v>
      </c>
      <c r="AD43" s="333">
        <v>0</v>
      </c>
      <c r="AE43" s="333">
        <v>0</v>
      </c>
      <c r="AF43" s="333">
        <v>0</v>
      </c>
      <c r="AG43" s="333">
        <v>0</v>
      </c>
      <c r="AH43" s="333">
        <v>0</v>
      </c>
      <c r="AI43" s="333">
        <v>0</v>
      </c>
      <c r="AJ43" s="333">
        <v>0</v>
      </c>
      <c r="AK43" s="333">
        <v>0</v>
      </c>
      <c r="AL43" s="333">
        <v>0</v>
      </c>
      <c r="AM43" s="333">
        <v>0</v>
      </c>
      <c r="AN43" s="333">
        <v>5</v>
      </c>
      <c r="AO43" s="333">
        <v>0</v>
      </c>
      <c r="AP43" s="333">
        <v>5</v>
      </c>
      <c r="AQ43" s="333">
        <v>5</v>
      </c>
      <c r="AR43" s="333" t="e">
        <v>#DIV/0!</v>
      </c>
      <c r="AS43" s="333">
        <v>0</v>
      </c>
      <c r="AT43" s="334">
        <v>0</v>
      </c>
      <c r="AU43" s="332">
        <f t="shared" si="0"/>
        <v>0</v>
      </c>
      <c r="AV43" s="332">
        <f t="shared" si="1"/>
        <v>0</v>
      </c>
      <c r="AW43" s="332">
        <f t="shared" si="2"/>
        <v>0</v>
      </c>
      <c r="AX43" s="332">
        <v>0</v>
      </c>
      <c r="AY43" s="332">
        <f t="shared" si="3"/>
        <v>5</v>
      </c>
      <c r="AZ43" s="332">
        <f t="shared" si="4"/>
        <v>5</v>
      </c>
    </row>
    <row r="44" spans="2:52" ht="18.75">
      <c r="B44" s="333" t="s">
        <v>131</v>
      </c>
      <c r="C44" s="333">
        <v>0</v>
      </c>
      <c r="D44" s="333">
        <v>0</v>
      </c>
      <c r="E44" s="333">
        <v>0</v>
      </c>
      <c r="F44" s="333">
        <v>0</v>
      </c>
      <c r="G44" s="333">
        <v>0</v>
      </c>
      <c r="H44" s="333">
        <v>0</v>
      </c>
      <c r="I44" s="333">
        <v>0</v>
      </c>
      <c r="J44" s="333">
        <v>0</v>
      </c>
      <c r="K44" s="333">
        <v>0</v>
      </c>
      <c r="L44" s="333">
        <v>0</v>
      </c>
      <c r="M44" s="333">
        <v>0</v>
      </c>
      <c r="N44" s="333">
        <v>0</v>
      </c>
      <c r="O44" s="333">
        <v>0</v>
      </c>
      <c r="P44" s="333">
        <v>0</v>
      </c>
      <c r="Q44" s="333">
        <v>0</v>
      </c>
      <c r="R44" s="333">
        <v>0</v>
      </c>
      <c r="S44" s="333">
        <v>0</v>
      </c>
      <c r="T44" s="333">
        <v>0</v>
      </c>
      <c r="U44" s="333">
        <v>0</v>
      </c>
      <c r="V44" s="333">
        <v>5</v>
      </c>
      <c r="W44" s="333">
        <v>0</v>
      </c>
      <c r="X44" s="333">
        <v>5</v>
      </c>
      <c r="Y44" s="333">
        <v>0</v>
      </c>
      <c r="Z44" s="333">
        <v>0</v>
      </c>
      <c r="AA44" s="333">
        <v>0</v>
      </c>
      <c r="AB44" s="333">
        <v>0</v>
      </c>
      <c r="AC44" s="333">
        <v>0</v>
      </c>
      <c r="AD44" s="333">
        <v>0</v>
      </c>
      <c r="AE44" s="333">
        <v>0</v>
      </c>
      <c r="AF44" s="333">
        <v>0</v>
      </c>
      <c r="AG44" s="333">
        <v>0</v>
      </c>
      <c r="AH44" s="333">
        <v>0</v>
      </c>
      <c r="AI44" s="333">
        <v>0</v>
      </c>
      <c r="AJ44" s="333">
        <v>0</v>
      </c>
      <c r="AK44" s="333">
        <v>0</v>
      </c>
      <c r="AL44" s="333">
        <v>0</v>
      </c>
      <c r="AM44" s="333">
        <v>0</v>
      </c>
      <c r="AN44" s="333">
        <v>5</v>
      </c>
      <c r="AO44" s="333">
        <v>0</v>
      </c>
      <c r="AP44" s="333">
        <v>5</v>
      </c>
      <c r="AQ44" s="333">
        <v>5</v>
      </c>
      <c r="AR44" s="333" t="e">
        <v>#DIV/0!</v>
      </c>
      <c r="AS44" s="333">
        <v>0</v>
      </c>
      <c r="AT44" s="334">
        <v>0</v>
      </c>
      <c r="AU44" s="332">
        <f t="shared" si="0"/>
        <v>0</v>
      </c>
      <c r="AV44" s="332">
        <f t="shared" si="1"/>
        <v>0</v>
      </c>
      <c r="AW44" s="332">
        <f t="shared" si="2"/>
        <v>0</v>
      </c>
      <c r="AX44" s="332">
        <v>0</v>
      </c>
      <c r="AY44" s="332">
        <f t="shared" si="3"/>
        <v>5</v>
      </c>
      <c r="AZ44" s="332">
        <f t="shared" si="4"/>
        <v>5</v>
      </c>
    </row>
    <row r="45" spans="2:52" ht="18.75">
      <c r="B45" s="333" t="s">
        <v>256</v>
      </c>
      <c r="C45" s="333">
        <v>0</v>
      </c>
      <c r="D45" s="333">
        <v>0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  <c r="J45" s="333">
        <v>0</v>
      </c>
      <c r="K45" s="333">
        <v>0</v>
      </c>
      <c r="L45" s="333">
        <v>2</v>
      </c>
      <c r="M45" s="333">
        <v>0</v>
      </c>
      <c r="N45" s="333">
        <v>2</v>
      </c>
      <c r="O45" s="333">
        <v>0</v>
      </c>
      <c r="P45" s="333">
        <v>0</v>
      </c>
      <c r="Q45" s="333">
        <v>0</v>
      </c>
      <c r="R45" s="333">
        <v>0</v>
      </c>
      <c r="S45" s="333">
        <v>0</v>
      </c>
      <c r="T45" s="333">
        <v>0</v>
      </c>
      <c r="U45" s="333">
        <v>0</v>
      </c>
      <c r="V45" s="333">
        <v>0</v>
      </c>
      <c r="W45" s="333">
        <v>0</v>
      </c>
      <c r="X45" s="333">
        <v>0</v>
      </c>
      <c r="Y45" s="333">
        <v>0</v>
      </c>
      <c r="Z45" s="333">
        <v>0</v>
      </c>
      <c r="AA45" s="333">
        <v>0</v>
      </c>
      <c r="AB45" s="333">
        <v>0</v>
      </c>
      <c r="AC45" s="333">
        <v>0</v>
      </c>
      <c r="AD45" s="333">
        <v>0</v>
      </c>
      <c r="AE45" s="333">
        <v>0</v>
      </c>
      <c r="AF45" s="333">
        <v>0</v>
      </c>
      <c r="AG45" s="333">
        <v>0</v>
      </c>
      <c r="AH45" s="333">
        <v>0</v>
      </c>
      <c r="AI45" s="333">
        <v>0</v>
      </c>
      <c r="AJ45" s="333">
        <v>0</v>
      </c>
      <c r="AK45" s="333">
        <v>0</v>
      </c>
      <c r="AL45" s="333">
        <v>0</v>
      </c>
      <c r="AM45" s="333">
        <v>2</v>
      </c>
      <c r="AN45" s="333">
        <v>0</v>
      </c>
      <c r="AO45" s="333">
        <v>0</v>
      </c>
      <c r="AP45" s="333">
        <v>2</v>
      </c>
      <c r="AQ45" s="333">
        <v>2</v>
      </c>
      <c r="AR45" s="333">
        <v>0</v>
      </c>
      <c r="AS45" s="333" t="e">
        <v>#DIV/0!</v>
      </c>
      <c r="AT45" s="334">
        <v>0</v>
      </c>
      <c r="AU45" s="332">
        <f t="shared" si="0"/>
        <v>0</v>
      </c>
      <c r="AV45" s="332">
        <f t="shared" si="1"/>
        <v>2</v>
      </c>
      <c r="AW45" s="332">
        <f t="shared" si="2"/>
        <v>0</v>
      </c>
      <c r="AX45" s="332">
        <v>0</v>
      </c>
      <c r="AY45" s="332">
        <f t="shared" si="3"/>
        <v>0</v>
      </c>
      <c r="AZ45" s="332">
        <f t="shared" si="4"/>
        <v>2</v>
      </c>
    </row>
    <row r="46" spans="2:52" ht="18.75">
      <c r="B46" s="333" t="s">
        <v>195</v>
      </c>
      <c r="C46" s="333">
        <v>0</v>
      </c>
      <c r="D46" s="333">
        <v>0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0</v>
      </c>
      <c r="M46" s="333">
        <v>0</v>
      </c>
      <c r="N46" s="333">
        <v>0</v>
      </c>
      <c r="O46" s="333">
        <v>0</v>
      </c>
      <c r="P46" s="333">
        <v>0</v>
      </c>
      <c r="Q46" s="333">
        <v>0</v>
      </c>
      <c r="R46" s="333">
        <v>0</v>
      </c>
      <c r="S46" s="333">
        <v>0</v>
      </c>
      <c r="T46" s="333">
        <v>0</v>
      </c>
      <c r="U46" s="333">
        <v>0</v>
      </c>
      <c r="V46" s="333">
        <v>0</v>
      </c>
      <c r="W46" s="333">
        <v>54</v>
      </c>
      <c r="X46" s="333">
        <v>54</v>
      </c>
      <c r="Y46" s="333">
        <v>0</v>
      </c>
      <c r="Z46" s="333">
        <v>0</v>
      </c>
      <c r="AA46" s="333">
        <v>0</v>
      </c>
      <c r="AB46" s="333">
        <v>0</v>
      </c>
      <c r="AC46" s="333">
        <v>0</v>
      </c>
      <c r="AD46" s="333">
        <v>0</v>
      </c>
      <c r="AE46" s="333">
        <v>0</v>
      </c>
      <c r="AF46" s="333">
        <v>0</v>
      </c>
      <c r="AG46" s="333">
        <v>0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54</v>
      </c>
      <c r="AP46" s="333">
        <v>54</v>
      </c>
      <c r="AQ46" s="333">
        <v>0</v>
      </c>
      <c r="AR46" s="333" t="e">
        <v>#DIV/0!</v>
      </c>
      <c r="AS46" s="333" t="e">
        <v>#DIV/0!</v>
      </c>
      <c r="AT46" s="334" t="e">
        <v>#DIV/0!</v>
      </c>
      <c r="AU46" s="332">
        <f t="shared" si="0"/>
        <v>0</v>
      </c>
      <c r="AV46" s="332">
        <f t="shared" si="1"/>
        <v>0</v>
      </c>
      <c r="AW46" s="332">
        <f t="shared" si="2"/>
        <v>0</v>
      </c>
      <c r="AX46" s="332">
        <v>0</v>
      </c>
      <c r="AY46" s="332">
        <f t="shared" si="3"/>
        <v>54</v>
      </c>
      <c r="AZ46" s="332">
        <f t="shared" si="4"/>
        <v>54</v>
      </c>
    </row>
    <row r="47" spans="2:52" ht="18.75">
      <c r="B47" s="333" t="s">
        <v>196</v>
      </c>
      <c r="C47" s="333">
        <v>0</v>
      </c>
      <c r="D47" s="333"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0</v>
      </c>
      <c r="R47" s="333">
        <v>0</v>
      </c>
      <c r="S47" s="333">
        <v>0</v>
      </c>
      <c r="T47" s="333">
        <v>0</v>
      </c>
      <c r="U47" s="333">
        <v>0</v>
      </c>
      <c r="V47" s="333">
        <v>0</v>
      </c>
      <c r="W47" s="333">
        <v>44</v>
      </c>
      <c r="X47" s="333">
        <v>44</v>
      </c>
      <c r="Y47" s="333">
        <v>0</v>
      </c>
      <c r="Z47" s="333">
        <v>0</v>
      </c>
      <c r="AA47" s="333">
        <v>0</v>
      </c>
      <c r="AB47" s="333">
        <v>0</v>
      </c>
      <c r="AC47" s="333">
        <v>0</v>
      </c>
      <c r="AD47" s="333">
        <v>0</v>
      </c>
      <c r="AE47" s="333">
        <v>0</v>
      </c>
      <c r="AF47" s="333">
        <v>0</v>
      </c>
      <c r="AG47" s="333"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44</v>
      </c>
      <c r="AP47" s="333">
        <v>44</v>
      </c>
      <c r="AQ47" s="333">
        <v>0</v>
      </c>
      <c r="AR47" s="333" t="e">
        <v>#DIV/0!</v>
      </c>
      <c r="AS47" s="333" t="e">
        <v>#DIV/0!</v>
      </c>
      <c r="AT47" s="334" t="e">
        <v>#DIV/0!</v>
      </c>
      <c r="AU47" s="332">
        <f t="shared" si="0"/>
        <v>0</v>
      </c>
      <c r="AV47" s="332">
        <f t="shared" si="1"/>
        <v>0</v>
      </c>
      <c r="AW47" s="332">
        <f t="shared" si="2"/>
        <v>0</v>
      </c>
      <c r="AX47" s="332">
        <v>0</v>
      </c>
      <c r="AY47" s="332">
        <f t="shared" si="3"/>
        <v>44</v>
      </c>
      <c r="AZ47" s="332">
        <f t="shared" si="4"/>
        <v>44</v>
      </c>
    </row>
    <row r="48" spans="2:52" ht="18.75">
      <c r="B48" s="333" t="s">
        <v>197</v>
      </c>
      <c r="C48" s="333">
        <v>0</v>
      </c>
      <c r="D48" s="333">
        <v>0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0</v>
      </c>
      <c r="S48" s="333">
        <v>0</v>
      </c>
      <c r="T48" s="333">
        <v>0</v>
      </c>
      <c r="U48" s="333">
        <v>0</v>
      </c>
      <c r="V48" s="333">
        <v>2</v>
      </c>
      <c r="W48" s="333">
        <v>0</v>
      </c>
      <c r="X48" s="333">
        <v>2</v>
      </c>
      <c r="Y48" s="333">
        <v>0</v>
      </c>
      <c r="Z48" s="333">
        <v>0</v>
      </c>
      <c r="AA48" s="333">
        <v>0</v>
      </c>
      <c r="AB48" s="333">
        <v>0</v>
      </c>
      <c r="AC48" s="333">
        <v>0</v>
      </c>
      <c r="AD48" s="333">
        <v>0</v>
      </c>
      <c r="AE48" s="333">
        <v>0</v>
      </c>
      <c r="AF48" s="333">
        <v>0</v>
      </c>
      <c r="AG48" s="333">
        <v>0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2</v>
      </c>
      <c r="AO48" s="333">
        <v>0</v>
      </c>
      <c r="AP48" s="333">
        <v>2</v>
      </c>
      <c r="AQ48" s="333">
        <v>2</v>
      </c>
      <c r="AR48" s="333" t="e">
        <v>#DIV/0!</v>
      </c>
      <c r="AS48" s="333">
        <v>0</v>
      </c>
      <c r="AT48" s="334">
        <v>0</v>
      </c>
      <c r="AU48" s="332">
        <f t="shared" si="0"/>
        <v>0</v>
      </c>
      <c r="AV48" s="332">
        <f t="shared" si="1"/>
        <v>0</v>
      </c>
      <c r="AW48" s="332">
        <f t="shared" si="2"/>
        <v>0</v>
      </c>
      <c r="AX48" s="332">
        <v>0</v>
      </c>
      <c r="AY48" s="332">
        <f t="shared" si="3"/>
        <v>2</v>
      </c>
      <c r="AZ48" s="332">
        <f t="shared" si="4"/>
        <v>2</v>
      </c>
    </row>
    <row r="49" spans="46:52" ht="18.75">
      <c r="AT49" s="334"/>
      <c r="AU49" s="332">
        <f>SUM(AU17:AU48,AU6:AU14)</f>
        <v>1758</v>
      </c>
      <c r="AV49" s="332">
        <f>SUM(AV17:AV48,AV6:AV14)</f>
        <v>616</v>
      </c>
      <c r="AW49" s="332">
        <f>SUM(AW17:AW48,AW6:AW14)</f>
        <v>852</v>
      </c>
      <c r="AX49" s="332">
        <f>SUM(AX17:AX48,AX6:AX14)</f>
        <v>947</v>
      </c>
      <c r="AY49" s="332">
        <f>SUM(AY17:AY48,AY6:AY14)</f>
        <v>2482</v>
      </c>
      <c r="AZ49" s="332">
        <f t="shared" si="4"/>
        <v>6655</v>
      </c>
    </row>
    <row r="50" spans="1:52" ht="18.75">
      <c r="A50" s="332" t="s">
        <v>66</v>
      </c>
      <c r="B50" s="333" t="s">
        <v>176</v>
      </c>
      <c r="C50" s="333">
        <v>0</v>
      </c>
      <c r="D50" s="333">
        <v>26</v>
      </c>
      <c r="E50" s="333">
        <v>50</v>
      </c>
      <c r="F50" s="333">
        <v>76</v>
      </c>
      <c r="G50" s="333">
        <v>0</v>
      </c>
      <c r="H50" s="333">
        <v>4</v>
      </c>
      <c r="I50" s="333">
        <v>4</v>
      </c>
      <c r="J50" s="333">
        <v>8</v>
      </c>
      <c r="K50" s="333">
        <v>0</v>
      </c>
      <c r="L50" s="333">
        <v>16</v>
      </c>
      <c r="M50" s="333">
        <v>51</v>
      </c>
      <c r="N50" s="333">
        <v>67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9</v>
      </c>
      <c r="W50" s="333">
        <v>83</v>
      </c>
      <c r="X50" s="333">
        <v>92</v>
      </c>
      <c r="Y50" s="333">
        <v>0</v>
      </c>
      <c r="Z50" s="333">
        <v>0</v>
      </c>
      <c r="AA50" s="333">
        <v>0</v>
      </c>
      <c r="AB50" s="333">
        <v>0</v>
      </c>
      <c r="AC50" s="333">
        <v>0</v>
      </c>
      <c r="AD50" s="333">
        <v>0</v>
      </c>
      <c r="AE50" s="333">
        <v>0</v>
      </c>
      <c r="AF50" s="333">
        <v>0</v>
      </c>
      <c r="AG50" s="333">
        <v>0</v>
      </c>
      <c r="AH50" s="333">
        <v>0</v>
      </c>
      <c r="AI50" s="333">
        <v>0</v>
      </c>
      <c r="AJ50" s="333">
        <v>0</v>
      </c>
      <c r="AK50" s="333">
        <v>187</v>
      </c>
      <c r="AL50" s="333">
        <v>0</v>
      </c>
      <c r="AM50" s="333">
        <v>46</v>
      </c>
      <c r="AN50" s="333">
        <v>114</v>
      </c>
      <c r="AO50" s="333">
        <v>270</v>
      </c>
      <c r="AP50" s="333">
        <v>430</v>
      </c>
      <c r="AQ50" s="333">
        <v>160</v>
      </c>
      <c r="AR50" s="333">
        <v>0</v>
      </c>
      <c r="AS50" s="333">
        <v>0</v>
      </c>
      <c r="AT50" s="334">
        <v>0</v>
      </c>
      <c r="AU50" s="332">
        <f t="shared" si="0"/>
        <v>0</v>
      </c>
      <c r="AV50" s="332">
        <f t="shared" si="1"/>
        <v>46</v>
      </c>
      <c r="AW50" s="332">
        <f t="shared" si="2"/>
        <v>105</v>
      </c>
      <c r="AX50" s="332">
        <v>187</v>
      </c>
      <c r="AY50" s="332">
        <f t="shared" si="3"/>
        <v>92</v>
      </c>
      <c r="AZ50" s="332">
        <f t="shared" si="4"/>
        <v>430</v>
      </c>
    </row>
    <row r="51" spans="1:52" ht="18.75">
      <c r="A51" s="332" t="s">
        <v>67</v>
      </c>
      <c r="B51" s="333" t="s">
        <v>177</v>
      </c>
      <c r="C51" s="333">
        <v>104</v>
      </c>
      <c r="D51" s="333">
        <v>25</v>
      </c>
      <c r="E51" s="333">
        <v>22</v>
      </c>
      <c r="F51" s="333">
        <v>151</v>
      </c>
      <c r="G51" s="333">
        <v>15</v>
      </c>
      <c r="H51" s="333">
        <v>1</v>
      </c>
      <c r="I51" s="333">
        <v>1</v>
      </c>
      <c r="J51" s="333">
        <v>17</v>
      </c>
      <c r="K51" s="333">
        <v>0</v>
      </c>
      <c r="L51" s="333">
        <v>3</v>
      </c>
      <c r="M51" s="333">
        <v>1</v>
      </c>
      <c r="N51" s="333">
        <v>4</v>
      </c>
      <c r="O51" s="333">
        <v>0</v>
      </c>
      <c r="P51" s="333">
        <v>3</v>
      </c>
      <c r="Q51" s="333">
        <v>0</v>
      </c>
      <c r="R51" s="333">
        <v>2</v>
      </c>
      <c r="S51" s="333">
        <v>5</v>
      </c>
      <c r="T51" s="333">
        <v>0</v>
      </c>
      <c r="U51" s="333">
        <v>8</v>
      </c>
      <c r="V51" s="333">
        <v>16</v>
      </c>
      <c r="W51" s="333">
        <v>11</v>
      </c>
      <c r="X51" s="333">
        <v>35</v>
      </c>
      <c r="Y51" s="333">
        <v>1</v>
      </c>
      <c r="Z51" s="333">
        <v>0</v>
      </c>
      <c r="AA51" s="333">
        <v>0</v>
      </c>
      <c r="AB51" s="333">
        <v>1</v>
      </c>
      <c r="AC51" s="333">
        <v>0</v>
      </c>
      <c r="AD51" s="333">
        <v>0</v>
      </c>
      <c r="AE51" s="333">
        <v>0</v>
      </c>
      <c r="AF51" s="333">
        <v>0</v>
      </c>
      <c r="AG51" s="333">
        <v>0</v>
      </c>
      <c r="AH51" s="333">
        <v>0</v>
      </c>
      <c r="AI51" s="333">
        <v>0</v>
      </c>
      <c r="AJ51" s="333">
        <v>0</v>
      </c>
      <c r="AK51" s="333">
        <v>84</v>
      </c>
      <c r="AL51" s="333">
        <v>120</v>
      </c>
      <c r="AM51" s="333">
        <v>40</v>
      </c>
      <c r="AN51" s="333">
        <v>40</v>
      </c>
      <c r="AO51" s="333">
        <v>97</v>
      </c>
      <c r="AP51" s="333">
        <v>297</v>
      </c>
      <c r="AQ51" s="333">
        <v>80</v>
      </c>
      <c r="AR51" s="333">
        <v>3</v>
      </c>
      <c r="AS51" s="333">
        <v>3</v>
      </c>
      <c r="AT51" s="334">
        <v>1.5</v>
      </c>
      <c r="AU51" s="332">
        <f t="shared" si="0"/>
        <v>119</v>
      </c>
      <c r="AV51" s="332">
        <f t="shared" si="1"/>
        <v>29</v>
      </c>
      <c r="AW51" s="332">
        <f t="shared" si="2"/>
        <v>24</v>
      </c>
      <c r="AX51" s="332">
        <v>84</v>
      </c>
      <c r="AY51" s="332">
        <f t="shared" si="3"/>
        <v>41</v>
      </c>
      <c r="AZ51" s="332">
        <f t="shared" si="4"/>
        <v>297</v>
      </c>
    </row>
    <row r="52" spans="1:52" ht="18.75">
      <c r="A52" s="332" t="s">
        <v>96</v>
      </c>
      <c r="B52" s="333" t="s">
        <v>178</v>
      </c>
      <c r="C52" s="333">
        <v>0</v>
      </c>
      <c r="D52" s="333"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3</v>
      </c>
      <c r="V52" s="333">
        <v>1</v>
      </c>
      <c r="W52" s="333">
        <v>1</v>
      </c>
      <c r="X52" s="333">
        <v>5</v>
      </c>
      <c r="Y52" s="333">
        <v>0</v>
      </c>
      <c r="Z52" s="333">
        <v>0</v>
      </c>
      <c r="AA52" s="333">
        <v>0</v>
      </c>
      <c r="AB52" s="333">
        <v>0</v>
      </c>
      <c r="AC52" s="333">
        <v>0</v>
      </c>
      <c r="AD52" s="333">
        <v>0</v>
      </c>
      <c r="AE52" s="333">
        <v>0</v>
      </c>
      <c r="AF52" s="333">
        <v>0</v>
      </c>
      <c r="AG52" s="333">
        <v>0</v>
      </c>
      <c r="AH52" s="333">
        <v>0</v>
      </c>
      <c r="AI52" s="333">
        <v>0</v>
      </c>
      <c r="AJ52" s="333">
        <v>0</v>
      </c>
      <c r="AK52" s="333">
        <v>6</v>
      </c>
      <c r="AL52" s="333">
        <v>0</v>
      </c>
      <c r="AM52" s="333">
        <v>3</v>
      </c>
      <c r="AN52" s="333">
        <v>1</v>
      </c>
      <c r="AO52" s="333">
        <v>7</v>
      </c>
      <c r="AP52" s="333">
        <v>11</v>
      </c>
      <c r="AQ52" s="333">
        <v>4</v>
      </c>
      <c r="AR52" s="333">
        <v>0</v>
      </c>
      <c r="AS52" s="333">
        <v>0</v>
      </c>
      <c r="AT52" s="334">
        <v>0</v>
      </c>
      <c r="AU52" s="332">
        <f t="shared" si="0"/>
        <v>0</v>
      </c>
      <c r="AV52" s="332">
        <f t="shared" si="1"/>
        <v>0</v>
      </c>
      <c r="AW52" s="332">
        <f t="shared" si="2"/>
        <v>0</v>
      </c>
      <c r="AX52" s="332">
        <v>6</v>
      </c>
      <c r="AY52" s="332">
        <f t="shared" si="3"/>
        <v>5</v>
      </c>
      <c r="AZ52" s="332">
        <f t="shared" si="4"/>
        <v>11</v>
      </c>
    </row>
    <row r="53" spans="1:52" ht="18.75">
      <c r="A53" s="332" t="s">
        <v>97</v>
      </c>
      <c r="B53" s="333" t="s">
        <v>179</v>
      </c>
      <c r="C53" s="333">
        <v>35</v>
      </c>
      <c r="D53" s="333">
        <v>5</v>
      </c>
      <c r="E53" s="333">
        <v>15</v>
      </c>
      <c r="F53" s="333">
        <v>55</v>
      </c>
      <c r="G53" s="333">
        <v>10</v>
      </c>
      <c r="H53" s="333">
        <v>0</v>
      </c>
      <c r="I53" s="333">
        <v>0</v>
      </c>
      <c r="J53" s="333">
        <v>10</v>
      </c>
      <c r="K53" s="333">
        <v>4</v>
      </c>
      <c r="L53" s="333">
        <v>0</v>
      </c>
      <c r="M53" s="333">
        <v>0</v>
      </c>
      <c r="N53" s="333">
        <v>4</v>
      </c>
      <c r="O53" s="333">
        <v>0</v>
      </c>
      <c r="P53" s="333">
        <v>0</v>
      </c>
      <c r="Q53" s="333">
        <v>0</v>
      </c>
      <c r="R53" s="333">
        <v>0</v>
      </c>
      <c r="S53" s="333">
        <v>0</v>
      </c>
      <c r="T53" s="333">
        <v>0</v>
      </c>
      <c r="U53" s="333">
        <v>5</v>
      </c>
      <c r="V53" s="333">
        <v>28</v>
      </c>
      <c r="W53" s="333">
        <v>17</v>
      </c>
      <c r="X53" s="333">
        <v>50</v>
      </c>
      <c r="Y53" s="333">
        <v>0</v>
      </c>
      <c r="Z53" s="333">
        <v>0</v>
      </c>
      <c r="AA53" s="333">
        <v>0</v>
      </c>
      <c r="AB53" s="333">
        <v>0</v>
      </c>
      <c r="AC53" s="333">
        <v>0</v>
      </c>
      <c r="AD53" s="333">
        <v>0</v>
      </c>
      <c r="AE53" s="333">
        <v>0</v>
      </c>
      <c r="AF53" s="333">
        <v>0</v>
      </c>
      <c r="AG53" s="333">
        <v>1</v>
      </c>
      <c r="AH53" s="333">
        <v>0</v>
      </c>
      <c r="AI53" s="333">
        <v>0</v>
      </c>
      <c r="AJ53" s="333">
        <v>1</v>
      </c>
      <c r="AK53" s="333">
        <v>27</v>
      </c>
      <c r="AL53" s="333">
        <v>50</v>
      </c>
      <c r="AM53" s="333">
        <v>10</v>
      </c>
      <c r="AN53" s="333">
        <v>43</v>
      </c>
      <c r="AO53" s="333">
        <v>44</v>
      </c>
      <c r="AP53" s="333">
        <v>147</v>
      </c>
      <c r="AQ53" s="333">
        <v>53</v>
      </c>
      <c r="AR53" s="333">
        <v>5</v>
      </c>
      <c r="AS53" s="333">
        <v>1.1627906976744187</v>
      </c>
      <c r="AT53" s="334">
        <v>0.9433962264150944</v>
      </c>
      <c r="AU53" s="332">
        <f t="shared" si="0"/>
        <v>49</v>
      </c>
      <c r="AV53" s="332">
        <f t="shared" si="1"/>
        <v>5</v>
      </c>
      <c r="AW53" s="332">
        <f t="shared" si="2"/>
        <v>15</v>
      </c>
      <c r="AX53" s="332">
        <v>27</v>
      </c>
      <c r="AY53" s="332">
        <f t="shared" si="3"/>
        <v>50</v>
      </c>
      <c r="AZ53" s="332">
        <f t="shared" si="4"/>
        <v>146</v>
      </c>
    </row>
    <row r="54" spans="1:52" ht="18.75">
      <c r="A54" s="332" t="s">
        <v>68</v>
      </c>
      <c r="B54" s="333" t="s">
        <v>8</v>
      </c>
      <c r="C54" s="333">
        <v>50</v>
      </c>
      <c r="D54" s="333">
        <v>4</v>
      </c>
      <c r="E54" s="333">
        <v>7</v>
      </c>
      <c r="F54" s="333">
        <v>61</v>
      </c>
      <c r="G54" s="333">
        <v>21</v>
      </c>
      <c r="H54" s="333">
        <v>0</v>
      </c>
      <c r="I54" s="333">
        <v>0</v>
      </c>
      <c r="J54" s="333">
        <v>21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6</v>
      </c>
      <c r="U54" s="333">
        <v>16</v>
      </c>
      <c r="V54" s="333">
        <v>18</v>
      </c>
      <c r="W54" s="333">
        <v>16</v>
      </c>
      <c r="X54" s="333">
        <v>56</v>
      </c>
      <c r="Y54" s="333">
        <v>4</v>
      </c>
      <c r="Z54" s="333">
        <v>0</v>
      </c>
      <c r="AA54" s="333">
        <v>0</v>
      </c>
      <c r="AB54" s="333">
        <v>4</v>
      </c>
      <c r="AC54" s="333">
        <v>0</v>
      </c>
      <c r="AD54" s="333">
        <v>0</v>
      </c>
      <c r="AE54" s="333">
        <v>0</v>
      </c>
      <c r="AF54" s="333">
        <v>0</v>
      </c>
      <c r="AG54" s="333">
        <v>0</v>
      </c>
      <c r="AH54" s="333">
        <v>0</v>
      </c>
      <c r="AI54" s="333">
        <v>0</v>
      </c>
      <c r="AJ54" s="333">
        <v>0</v>
      </c>
      <c r="AK54" s="333">
        <v>10</v>
      </c>
      <c r="AL54" s="333">
        <v>81</v>
      </c>
      <c r="AM54" s="333">
        <v>20</v>
      </c>
      <c r="AN54" s="333">
        <v>25</v>
      </c>
      <c r="AO54" s="333">
        <v>26</v>
      </c>
      <c r="AP54" s="333">
        <v>152</v>
      </c>
      <c r="AQ54" s="333">
        <v>45</v>
      </c>
      <c r="AR54" s="333">
        <v>4.05</v>
      </c>
      <c r="AS54" s="333">
        <v>3.24</v>
      </c>
      <c r="AT54" s="334">
        <v>1.8</v>
      </c>
      <c r="AU54" s="332">
        <f t="shared" si="0"/>
        <v>71</v>
      </c>
      <c r="AV54" s="332">
        <f t="shared" si="1"/>
        <v>4</v>
      </c>
      <c r="AW54" s="332">
        <f t="shared" si="2"/>
        <v>7</v>
      </c>
      <c r="AX54" s="332">
        <v>10</v>
      </c>
      <c r="AY54" s="332">
        <f t="shared" si="3"/>
        <v>60</v>
      </c>
      <c r="AZ54" s="332">
        <f t="shared" si="4"/>
        <v>152</v>
      </c>
    </row>
    <row r="55" spans="1:52" ht="18.75">
      <c r="A55" s="332" t="s">
        <v>69</v>
      </c>
      <c r="B55" s="333" t="s">
        <v>180</v>
      </c>
      <c r="C55" s="333">
        <v>64</v>
      </c>
      <c r="D55" s="333">
        <v>3</v>
      </c>
      <c r="E55" s="333">
        <v>5</v>
      </c>
      <c r="F55" s="333">
        <v>72</v>
      </c>
      <c r="G55" s="333">
        <v>2</v>
      </c>
      <c r="H55" s="333">
        <v>0</v>
      </c>
      <c r="I55" s="333">
        <v>0</v>
      </c>
      <c r="J55" s="333">
        <v>2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46</v>
      </c>
      <c r="U55" s="333">
        <v>1</v>
      </c>
      <c r="V55" s="333">
        <v>7</v>
      </c>
      <c r="W55" s="333">
        <v>20</v>
      </c>
      <c r="X55" s="333">
        <v>74</v>
      </c>
      <c r="Y55" s="333">
        <v>0</v>
      </c>
      <c r="Z55" s="333">
        <v>0</v>
      </c>
      <c r="AA55" s="333">
        <v>0</v>
      </c>
      <c r="AB55" s="333">
        <v>0</v>
      </c>
      <c r="AC55" s="333">
        <v>0</v>
      </c>
      <c r="AD55" s="333">
        <v>0</v>
      </c>
      <c r="AE55" s="333">
        <v>0</v>
      </c>
      <c r="AF55" s="333">
        <v>0</v>
      </c>
      <c r="AG55" s="333">
        <v>0</v>
      </c>
      <c r="AH55" s="333">
        <v>0</v>
      </c>
      <c r="AI55" s="333">
        <v>0</v>
      </c>
      <c r="AJ55" s="333">
        <v>0</v>
      </c>
      <c r="AK55" s="333">
        <v>16</v>
      </c>
      <c r="AL55" s="333">
        <v>112</v>
      </c>
      <c r="AM55" s="333">
        <v>4</v>
      </c>
      <c r="AN55" s="333">
        <v>12</v>
      </c>
      <c r="AO55" s="333">
        <v>36</v>
      </c>
      <c r="AP55" s="333">
        <v>164</v>
      </c>
      <c r="AQ55" s="333">
        <v>16</v>
      </c>
      <c r="AR55" s="333">
        <v>28</v>
      </c>
      <c r="AS55" s="333">
        <v>9.333333333333334</v>
      </c>
      <c r="AT55" s="334">
        <v>7</v>
      </c>
      <c r="AU55" s="332">
        <f t="shared" si="0"/>
        <v>66</v>
      </c>
      <c r="AV55" s="332">
        <f t="shared" si="1"/>
        <v>3</v>
      </c>
      <c r="AW55" s="332">
        <f t="shared" si="2"/>
        <v>5</v>
      </c>
      <c r="AX55" s="332">
        <v>16</v>
      </c>
      <c r="AY55" s="332">
        <f t="shared" si="3"/>
        <v>74</v>
      </c>
      <c r="AZ55" s="332">
        <f t="shared" si="4"/>
        <v>164</v>
      </c>
    </row>
    <row r="56" spans="2:52" ht="18.75">
      <c r="B56" s="333" t="s">
        <v>190</v>
      </c>
      <c r="C56" s="333">
        <v>11</v>
      </c>
      <c r="D56" s="333">
        <v>2</v>
      </c>
      <c r="E56" s="333">
        <v>5</v>
      </c>
      <c r="F56" s="333">
        <v>18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1</v>
      </c>
      <c r="U56" s="333">
        <v>0</v>
      </c>
      <c r="V56" s="333">
        <v>1</v>
      </c>
      <c r="W56" s="333">
        <v>0</v>
      </c>
      <c r="X56" s="333">
        <v>2</v>
      </c>
      <c r="Y56" s="333">
        <v>0</v>
      </c>
      <c r="Z56" s="333">
        <v>0</v>
      </c>
      <c r="AA56" s="333">
        <v>0</v>
      </c>
      <c r="AB56" s="333">
        <v>0</v>
      </c>
      <c r="AC56" s="333">
        <v>0</v>
      </c>
      <c r="AD56" s="333">
        <v>0</v>
      </c>
      <c r="AE56" s="333">
        <v>0</v>
      </c>
      <c r="AF56" s="333">
        <v>0</v>
      </c>
      <c r="AG56" s="333">
        <v>0</v>
      </c>
      <c r="AH56" s="333">
        <v>0</v>
      </c>
      <c r="AI56" s="333">
        <v>0</v>
      </c>
      <c r="AJ56" s="333">
        <v>0</v>
      </c>
      <c r="AK56" s="333">
        <v>7</v>
      </c>
      <c r="AL56" s="333">
        <v>12</v>
      </c>
      <c r="AM56" s="333">
        <v>2</v>
      </c>
      <c r="AN56" s="333">
        <v>6</v>
      </c>
      <c r="AO56" s="333">
        <v>7</v>
      </c>
      <c r="AP56" s="333">
        <v>27</v>
      </c>
      <c r="AQ56" s="333">
        <v>8</v>
      </c>
      <c r="AR56" s="333">
        <v>6</v>
      </c>
      <c r="AS56" s="333">
        <v>2</v>
      </c>
      <c r="AT56" s="334">
        <v>1.5</v>
      </c>
      <c r="AU56" s="332">
        <f t="shared" si="0"/>
        <v>11</v>
      </c>
      <c r="AV56" s="332">
        <f t="shared" si="1"/>
        <v>2</v>
      </c>
      <c r="AW56" s="332">
        <f t="shared" si="2"/>
        <v>5</v>
      </c>
      <c r="AX56" s="332">
        <v>7</v>
      </c>
      <c r="AY56" s="332">
        <f t="shared" si="3"/>
        <v>2</v>
      </c>
      <c r="AZ56" s="332">
        <f t="shared" si="4"/>
        <v>27</v>
      </c>
    </row>
    <row r="57" spans="2:52" ht="18.75">
      <c r="B57" s="333" t="s">
        <v>191</v>
      </c>
      <c r="C57" s="333">
        <v>53</v>
      </c>
      <c r="D57" s="333">
        <v>1</v>
      </c>
      <c r="E57" s="333">
        <v>0</v>
      </c>
      <c r="F57" s="333">
        <v>54</v>
      </c>
      <c r="G57" s="333">
        <v>2</v>
      </c>
      <c r="H57" s="333">
        <v>0</v>
      </c>
      <c r="I57" s="333">
        <v>0</v>
      </c>
      <c r="J57" s="333">
        <v>2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45</v>
      </c>
      <c r="U57" s="333">
        <v>1</v>
      </c>
      <c r="V57" s="333">
        <v>6</v>
      </c>
      <c r="W57" s="333">
        <v>20</v>
      </c>
      <c r="X57" s="333">
        <v>72</v>
      </c>
      <c r="Y57" s="333">
        <v>0</v>
      </c>
      <c r="Z57" s="333">
        <v>0</v>
      </c>
      <c r="AA57" s="333">
        <v>0</v>
      </c>
      <c r="AB57" s="333">
        <v>0</v>
      </c>
      <c r="AC57" s="333">
        <v>0</v>
      </c>
      <c r="AD57" s="333">
        <v>0</v>
      </c>
      <c r="AE57" s="333">
        <v>0</v>
      </c>
      <c r="AF57" s="333">
        <v>0</v>
      </c>
      <c r="AG57" s="333">
        <v>0</v>
      </c>
      <c r="AH57" s="333">
        <v>0</v>
      </c>
      <c r="AI57" s="333">
        <v>0</v>
      </c>
      <c r="AJ57" s="333">
        <v>0</v>
      </c>
      <c r="AK57" s="333">
        <v>9</v>
      </c>
      <c r="AL57" s="333">
        <v>100</v>
      </c>
      <c r="AM57" s="333">
        <v>2</v>
      </c>
      <c r="AN57" s="333">
        <v>6</v>
      </c>
      <c r="AO57" s="333">
        <v>29</v>
      </c>
      <c r="AP57" s="333">
        <v>137</v>
      </c>
      <c r="AQ57" s="333">
        <v>8</v>
      </c>
      <c r="AR57" s="333">
        <v>50</v>
      </c>
      <c r="AS57" s="333">
        <v>16.666666666666668</v>
      </c>
      <c r="AT57" s="334">
        <v>12.5</v>
      </c>
      <c r="AU57" s="332">
        <f t="shared" si="0"/>
        <v>55</v>
      </c>
      <c r="AV57" s="332">
        <f t="shared" si="1"/>
        <v>1</v>
      </c>
      <c r="AW57" s="332">
        <f t="shared" si="2"/>
        <v>0</v>
      </c>
      <c r="AX57" s="332">
        <v>9</v>
      </c>
      <c r="AY57" s="332">
        <f t="shared" si="3"/>
        <v>72</v>
      </c>
      <c r="AZ57" s="332">
        <f t="shared" si="4"/>
        <v>137</v>
      </c>
    </row>
    <row r="58" spans="1:52" ht="18.75">
      <c r="A58" s="332" t="s">
        <v>70</v>
      </c>
      <c r="B58" s="333" t="s">
        <v>181</v>
      </c>
      <c r="C58" s="333">
        <v>2</v>
      </c>
      <c r="D58" s="333">
        <v>3</v>
      </c>
      <c r="E58" s="333">
        <v>3</v>
      </c>
      <c r="F58" s="333">
        <v>8</v>
      </c>
      <c r="G58" s="333">
        <v>7</v>
      </c>
      <c r="H58" s="333">
        <v>3</v>
      </c>
      <c r="I58" s="333">
        <v>0</v>
      </c>
      <c r="J58" s="333">
        <v>10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31</v>
      </c>
      <c r="V58" s="333">
        <v>17</v>
      </c>
      <c r="W58" s="333">
        <v>36</v>
      </c>
      <c r="X58" s="333">
        <v>84</v>
      </c>
      <c r="Y58" s="333">
        <v>0</v>
      </c>
      <c r="Z58" s="333">
        <v>0</v>
      </c>
      <c r="AA58" s="333">
        <v>0</v>
      </c>
      <c r="AB58" s="333">
        <v>0</v>
      </c>
      <c r="AC58" s="333">
        <v>0</v>
      </c>
      <c r="AD58" s="333">
        <v>0</v>
      </c>
      <c r="AE58" s="333">
        <v>0</v>
      </c>
      <c r="AF58" s="333">
        <v>0</v>
      </c>
      <c r="AG58" s="333">
        <v>0</v>
      </c>
      <c r="AH58" s="333">
        <v>0</v>
      </c>
      <c r="AI58" s="333">
        <v>0</v>
      </c>
      <c r="AJ58" s="333">
        <v>0</v>
      </c>
      <c r="AK58" s="333">
        <v>11</v>
      </c>
      <c r="AL58" s="333">
        <v>9</v>
      </c>
      <c r="AM58" s="333">
        <v>37</v>
      </c>
      <c r="AN58" s="333">
        <v>20</v>
      </c>
      <c r="AO58" s="333">
        <v>47</v>
      </c>
      <c r="AP58" s="333">
        <v>113</v>
      </c>
      <c r="AQ58" s="333">
        <v>57</v>
      </c>
      <c r="AR58" s="333">
        <v>0.24324324324324326</v>
      </c>
      <c r="AS58" s="333">
        <v>0.45</v>
      </c>
      <c r="AT58" s="334">
        <v>0.15789473684210525</v>
      </c>
      <c r="AU58" s="332">
        <f t="shared" si="0"/>
        <v>9</v>
      </c>
      <c r="AV58" s="332">
        <f t="shared" si="1"/>
        <v>6</v>
      </c>
      <c r="AW58" s="332">
        <f t="shared" si="2"/>
        <v>3</v>
      </c>
      <c r="AX58" s="332">
        <v>11</v>
      </c>
      <c r="AY58" s="332">
        <f t="shared" si="3"/>
        <v>84</v>
      </c>
      <c r="AZ58" s="332">
        <f t="shared" si="4"/>
        <v>113</v>
      </c>
    </row>
    <row r="59" spans="1:52" ht="18.75">
      <c r="A59" s="332" t="s">
        <v>171</v>
      </c>
      <c r="B59" s="333" t="s">
        <v>182</v>
      </c>
      <c r="C59" s="333">
        <v>0</v>
      </c>
      <c r="D59" s="333"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333">
        <v>0</v>
      </c>
      <c r="AD59" s="333">
        <v>0</v>
      </c>
      <c r="AE59" s="333">
        <v>0</v>
      </c>
      <c r="AF59" s="333">
        <v>0</v>
      </c>
      <c r="AG59" s="333"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 t="e">
        <v>#DIV/0!</v>
      </c>
      <c r="AS59" s="333" t="e">
        <v>#DIV/0!</v>
      </c>
      <c r="AT59" s="334" t="e">
        <v>#DIV/0!</v>
      </c>
      <c r="AU59" s="332">
        <f t="shared" si="0"/>
        <v>0</v>
      </c>
      <c r="AV59" s="332">
        <f t="shared" si="1"/>
        <v>0</v>
      </c>
      <c r="AW59" s="332">
        <f t="shared" si="2"/>
        <v>0</v>
      </c>
      <c r="AX59" s="332">
        <v>0</v>
      </c>
      <c r="AY59" s="332">
        <f t="shared" si="3"/>
        <v>0</v>
      </c>
      <c r="AZ59" s="332">
        <f t="shared" si="4"/>
        <v>0</v>
      </c>
    </row>
    <row r="60" spans="1:52" ht="18.75">
      <c r="A60" s="332" t="s">
        <v>71</v>
      </c>
      <c r="B60" s="333" t="s">
        <v>183</v>
      </c>
      <c r="C60" s="333">
        <v>0</v>
      </c>
      <c r="D60" s="333">
        <v>39</v>
      </c>
      <c r="E60" s="333">
        <v>10</v>
      </c>
      <c r="F60" s="333">
        <v>49</v>
      </c>
      <c r="G60" s="333">
        <v>0</v>
      </c>
      <c r="H60" s="333">
        <v>3</v>
      </c>
      <c r="I60" s="333">
        <v>0</v>
      </c>
      <c r="J60" s="333">
        <v>3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23</v>
      </c>
      <c r="Q60" s="333">
        <v>10</v>
      </c>
      <c r="R60" s="333">
        <v>35</v>
      </c>
      <c r="S60" s="333">
        <v>68</v>
      </c>
      <c r="T60" s="333">
        <v>0</v>
      </c>
      <c r="U60" s="333">
        <v>29</v>
      </c>
      <c r="V60" s="333">
        <v>27</v>
      </c>
      <c r="W60" s="333">
        <v>44</v>
      </c>
      <c r="X60" s="333">
        <v>100</v>
      </c>
      <c r="Y60" s="333">
        <v>0</v>
      </c>
      <c r="Z60" s="333">
        <v>0</v>
      </c>
      <c r="AA60" s="333">
        <v>0</v>
      </c>
      <c r="AB60" s="333">
        <v>0</v>
      </c>
      <c r="AC60" s="333">
        <v>0</v>
      </c>
      <c r="AD60" s="333">
        <v>0</v>
      </c>
      <c r="AE60" s="333">
        <v>0</v>
      </c>
      <c r="AF60" s="333">
        <v>0</v>
      </c>
      <c r="AG60" s="333">
        <v>0</v>
      </c>
      <c r="AH60" s="333">
        <v>0</v>
      </c>
      <c r="AI60" s="333">
        <v>0</v>
      </c>
      <c r="AJ60" s="333">
        <v>0</v>
      </c>
      <c r="AK60" s="333">
        <v>60</v>
      </c>
      <c r="AL60" s="333">
        <v>0</v>
      </c>
      <c r="AM60" s="333">
        <v>94</v>
      </c>
      <c r="AN60" s="333">
        <v>47</v>
      </c>
      <c r="AO60" s="333">
        <v>139</v>
      </c>
      <c r="AP60" s="333">
        <v>280</v>
      </c>
      <c r="AQ60" s="333">
        <v>141</v>
      </c>
      <c r="AR60" s="333">
        <v>0</v>
      </c>
      <c r="AS60" s="333">
        <v>0</v>
      </c>
      <c r="AT60" s="334">
        <v>0</v>
      </c>
      <c r="AU60" s="332">
        <f t="shared" si="0"/>
        <v>0</v>
      </c>
      <c r="AV60" s="332">
        <f t="shared" si="1"/>
        <v>42</v>
      </c>
      <c r="AW60" s="332">
        <f t="shared" si="2"/>
        <v>10</v>
      </c>
      <c r="AX60" s="332">
        <v>60</v>
      </c>
      <c r="AY60" s="332">
        <f t="shared" si="3"/>
        <v>168</v>
      </c>
      <c r="AZ60" s="332">
        <f t="shared" si="4"/>
        <v>280</v>
      </c>
    </row>
    <row r="61" spans="1:52" ht="18.75">
      <c r="A61" s="332" t="s">
        <v>144</v>
      </c>
      <c r="B61" s="333" t="s">
        <v>184</v>
      </c>
      <c r="C61" s="333">
        <v>0</v>
      </c>
      <c r="D61" s="333"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1</v>
      </c>
      <c r="Q61" s="333">
        <v>0</v>
      </c>
      <c r="R61" s="333">
        <v>20</v>
      </c>
      <c r="S61" s="333">
        <v>21</v>
      </c>
      <c r="T61" s="333">
        <v>0</v>
      </c>
      <c r="U61" s="333">
        <v>9</v>
      </c>
      <c r="V61" s="333">
        <v>13</v>
      </c>
      <c r="W61" s="333">
        <v>38</v>
      </c>
      <c r="X61" s="333">
        <v>60</v>
      </c>
      <c r="Y61" s="333">
        <v>0</v>
      </c>
      <c r="Z61" s="333">
        <v>0</v>
      </c>
      <c r="AA61" s="333">
        <v>0</v>
      </c>
      <c r="AB61" s="333">
        <v>0</v>
      </c>
      <c r="AC61" s="333">
        <v>0</v>
      </c>
      <c r="AD61" s="333">
        <v>0</v>
      </c>
      <c r="AE61" s="333">
        <v>0</v>
      </c>
      <c r="AF61" s="333">
        <v>0</v>
      </c>
      <c r="AG61" s="333"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10</v>
      </c>
      <c r="AN61" s="333">
        <v>13</v>
      </c>
      <c r="AO61" s="333">
        <v>58</v>
      </c>
      <c r="AP61" s="333">
        <v>81</v>
      </c>
      <c r="AQ61" s="333">
        <v>23</v>
      </c>
      <c r="AR61" s="333">
        <v>0</v>
      </c>
      <c r="AS61" s="333">
        <v>0</v>
      </c>
      <c r="AT61" s="334">
        <v>0</v>
      </c>
      <c r="AU61" s="332">
        <f t="shared" si="0"/>
        <v>0</v>
      </c>
      <c r="AV61" s="332">
        <f t="shared" si="1"/>
        <v>0</v>
      </c>
      <c r="AW61" s="332">
        <f t="shared" si="2"/>
        <v>0</v>
      </c>
      <c r="AX61" s="332">
        <v>0</v>
      </c>
      <c r="AY61" s="332">
        <f t="shared" si="3"/>
        <v>81</v>
      </c>
      <c r="AZ61" s="332">
        <f t="shared" si="4"/>
        <v>81</v>
      </c>
    </row>
    <row r="62" spans="1:52" ht="18.75">
      <c r="A62" s="332" t="s">
        <v>98</v>
      </c>
      <c r="B62" s="333" t="s">
        <v>185</v>
      </c>
      <c r="C62" s="333">
        <v>5</v>
      </c>
      <c r="D62" s="333">
        <v>18</v>
      </c>
      <c r="E62" s="333">
        <v>13</v>
      </c>
      <c r="F62" s="333">
        <v>36</v>
      </c>
      <c r="G62" s="333">
        <v>0</v>
      </c>
      <c r="H62" s="333">
        <v>1</v>
      </c>
      <c r="I62" s="333">
        <v>0</v>
      </c>
      <c r="J62" s="333">
        <v>1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7</v>
      </c>
      <c r="V62" s="333">
        <v>30</v>
      </c>
      <c r="W62" s="333">
        <v>30</v>
      </c>
      <c r="X62" s="333">
        <v>67</v>
      </c>
      <c r="Y62" s="333">
        <v>0</v>
      </c>
      <c r="Z62" s="333">
        <v>0</v>
      </c>
      <c r="AA62" s="333">
        <v>0</v>
      </c>
      <c r="AB62" s="333">
        <v>0</v>
      </c>
      <c r="AC62" s="333">
        <v>0</v>
      </c>
      <c r="AD62" s="333">
        <v>0</v>
      </c>
      <c r="AE62" s="333">
        <v>0</v>
      </c>
      <c r="AF62" s="333">
        <v>0</v>
      </c>
      <c r="AG62" s="333">
        <v>0</v>
      </c>
      <c r="AH62" s="333">
        <v>0</v>
      </c>
      <c r="AI62" s="333">
        <v>0</v>
      </c>
      <c r="AJ62" s="333">
        <v>0</v>
      </c>
      <c r="AK62" s="333">
        <v>25</v>
      </c>
      <c r="AL62" s="333">
        <v>5</v>
      </c>
      <c r="AM62" s="333">
        <v>26</v>
      </c>
      <c r="AN62" s="333">
        <v>43</v>
      </c>
      <c r="AO62" s="333">
        <v>55</v>
      </c>
      <c r="AP62" s="333">
        <v>129</v>
      </c>
      <c r="AQ62" s="333">
        <v>69</v>
      </c>
      <c r="AR62" s="333">
        <v>0.19230769230769232</v>
      </c>
      <c r="AS62" s="333">
        <v>0.11627906976744186</v>
      </c>
      <c r="AT62" s="334">
        <v>0.07246376811594203</v>
      </c>
      <c r="AU62" s="332">
        <f t="shared" si="0"/>
        <v>5</v>
      </c>
      <c r="AV62" s="332">
        <f t="shared" si="1"/>
        <v>19</v>
      </c>
      <c r="AW62" s="332">
        <f t="shared" si="2"/>
        <v>13</v>
      </c>
      <c r="AX62" s="332">
        <v>25</v>
      </c>
      <c r="AY62" s="332">
        <f t="shared" si="3"/>
        <v>67</v>
      </c>
      <c r="AZ62" s="332">
        <f t="shared" si="4"/>
        <v>129</v>
      </c>
    </row>
    <row r="63" spans="1:52" ht="18.75">
      <c r="A63" s="332" t="s">
        <v>72</v>
      </c>
      <c r="B63" s="333" t="s">
        <v>186</v>
      </c>
      <c r="C63" s="333">
        <v>0</v>
      </c>
      <c r="D63" s="333">
        <v>4</v>
      </c>
      <c r="E63" s="333">
        <v>4</v>
      </c>
      <c r="F63" s="333">
        <v>8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2</v>
      </c>
      <c r="V63" s="333">
        <v>4</v>
      </c>
      <c r="W63" s="333">
        <v>10</v>
      </c>
      <c r="X63" s="333">
        <v>16</v>
      </c>
      <c r="Y63" s="333">
        <v>0</v>
      </c>
      <c r="Z63" s="333">
        <v>0</v>
      </c>
      <c r="AA63" s="333">
        <v>0</v>
      </c>
      <c r="AB63" s="333">
        <v>0</v>
      </c>
      <c r="AC63" s="333">
        <v>0</v>
      </c>
      <c r="AD63" s="333">
        <v>0</v>
      </c>
      <c r="AE63" s="333">
        <v>0</v>
      </c>
      <c r="AF63" s="333">
        <v>0</v>
      </c>
      <c r="AG63" s="333">
        <v>0</v>
      </c>
      <c r="AH63" s="333">
        <v>0</v>
      </c>
      <c r="AI63" s="333">
        <v>0</v>
      </c>
      <c r="AJ63" s="333">
        <v>0</v>
      </c>
      <c r="AK63" s="333">
        <v>4</v>
      </c>
      <c r="AL63" s="333">
        <v>0</v>
      </c>
      <c r="AM63" s="333">
        <v>6</v>
      </c>
      <c r="AN63" s="333">
        <v>8</v>
      </c>
      <c r="AO63" s="333">
        <v>14</v>
      </c>
      <c r="AP63" s="333">
        <v>28</v>
      </c>
      <c r="AQ63" s="333">
        <v>14</v>
      </c>
      <c r="AR63" s="333">
        <v>0</v>
      </c>
      <c r="AS63" s="333">
        <v>0</v>
      </c>
      <c r="AT63" s="334">
        <v>0</v>
      </c>
      <c r="AU63" s="332">
        <f t="shared" si="0"/>
        <v>0</v>
      </c>
      <c r="AV63" s="332">
        <f t="shared" si="1"/>
        <v>4</v>
      </c>
      <c r="AW63" s="332">
        <f t="shared" si="2"/>
        <v>4</v>
      </c>
      <c r="AX63" s="332">
        <v>4</v>
      </c>
      <c r="AY63" s="332">
        <f t="shared" si="3"/>
        <v>16</v>
      </c>
      <c r="AZ63" s="332">
        <f t="shared" si="4"/>
        <v>28</v>
      </c>
    </row>
    <row r="64" spans="1:52" ht="18.75">
      <c r="A64" s="332" t="s">
        <v>198</v>
      </c>
      <c r="B64" s="333" t="s">
        <v>199</v>
      </c>
      <c r="C64" s="333">
        <v>6</v>
      </c>
      <c r="D64" s="333">
        <v>0</v>
      </c>
      <c r="E64" s="333">
        <v>0</v>
      </c>
      <c r="F64" s="333">
        <v>6</v>
      </c>
      <c r="G64" s="333">
        <v>3</v>
      </c>
      <c r="H64" s="333">
        <v>0</v>
      </c>
      <c r="I64" s="333">
        <v>0</v>
      </c>
      <c r="J64" s="333">
        <v>3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333">
        <v>0</v>
      </c>
      <c r="AD64" s="333">
        <v>0</v>
      </c>
      <c r="AE64" s="333">
        <v>0</v>
      </c>
      <c r="AF64" s="333">
        <v>0</v>
      </c>
      <c r="AG64" s="333"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9</v>
      </c>
      <c r="AM64" s="333">
        <v>0</v>
      </c>
      <c r="AN64" s="333">
        <v>0</v>
      </c>
      <c r="AO64" s="333">
        <v>0</v>
      </c>
      <c r="AP64" s="333">
        <v>9</v>
      </c>
      <c r="AQ64" s="333">
        <v>0</v>
      </c>
      <c r="AR64" s="333" t="e">
        <v>#DIV/0!</v>
      </c>
      <c r="AS64" s="333" t="e">
        <v>#DIV/0!</v>
      </c>
      <c r="AT64" s="334" t="e">
        <v>#DIV/0!</v>
      </c>
      <c r="AU64" s="332">
        <f t="shared" si="0"/>
        <v>9</v>
      </c>
      <c r="AV64" s="332">
        <f t="shared" si="1"/>
        <v>0</v>
      </c>
      <c r="AW64" s="332">
        <f t="shared" si="2"/>
        <v>0</v>
      </c>
      <c r="AX64" s="332">
        <v>0</v>
      </c>
      <c r="AY64" s="332">
        <f t="shared" si="3"/>
        <v>0</v>
      </c>
      <c r="AZ64" s="332">
        <f t="shared" si="4"/>
        <v>9</v>
      </c>
    </row>
    <row r="65" spans="2:52" ht="18.75">
      <c r="B65" s="333" t="s">
        <v>161</v>
      </c>
      <c r="C65" s="333">
        <v>0</v>
      </c>
      <c r="D65" s="333"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2</v>
      </c>
      <c r="V65" s="333">
        <v>3</v>
      </c>
      <c r="W65" s="333">
        <v>0</v>
      </c>
      <c r="X65" s="333">
        <v>5</v>
      </c>
      <c r="Y65" s="333">
        <v>0</v>
      </c>
      <c r="Z65" s="333">
        <v>0</v>
      </c>
      <c r="AA65" s="333">
        <v>0</v>
      </c>
      <c r="AB65" s="333">
        <v>0</v>
      </c>
      <c r="AC65" s="333">
        <v>0</v>
      </c>
      <c r="AD65" s="333">
        <v>0</v>
      </c>
      <c r="AE65" s="333">
        <v>0</v>
      </c>
      <c r="AF65" s="333">
        <v>0</v>
      </c>
      <c r="AG65" s="333"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2</v>
      </c>
      <c r="AN65" s="333">
        <v>3</v>
      </c>
      <c r="AO65" s="333">
        <v>0</v>
      </c>
      <c r="AP65" s="333">
        <v>5</v>
      </c>
      <c r="AQ65" s="333">
        <v>5</v>
      </c>
      <c r="AR65" s="333">
        <v>0</v>
      </c>
      <c r="AS65" s="333">
        <v>0</v>
      </c>
      <c r="AT65" s="334">
        <v>0</v>
      </c>
      <c r="AU65" s="332">
        <f t="shared" si="0"/>
        <v>0</v>
      </c>
      <c r="AV65" s="332">
        <f t="shared" si="1"/>
        <v>0</v>
      </c>
      <c r="AW65" s="332">
        <f t="shared" si="2"/>
        <v>0</v>
      </c>
      <c r="AX65" s="332">
        <v>0</v>
      </c>
      <c r="AY65" s="332">
        <f t="shared" si="3"/>
        <v>5</v>
      </c>
      <c r="AZ65" s="332">
        <f t="shared" si="4"/>
        <v>5</v>
      </c>
    </row>
    <row r="66" spans="2:52" ht="18.75">
      <c r="B66" s="333" t="s">
        <v>172</v>
      </c>
      <c r="C66" s="333">
        <v>0</v>
      </c>
      <c r="D66" s="333"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2</v>
      </c>
      <c r="V66" s="333">
        <v>3</v>
      </c>
      <c r="W66" s="333">
        <v>0</v>
      </c>
      <c r="X66" s="333">
        <v>5</v>
      </c>
      <c r="Y66" s="333">
        <v>0</v>
      </c>
      <c r="Z66" s="333">
        <v>0</v>
      </c>
      <c r="AA66" s="333">
        <v>0</v>
      </c>
      <c r="AB66" s="333">
        <v>0</v>
      </c>
      <c r="AC66" s="333">
        <v>0</v>
      </c>
      <c r="AD66" s="333">
        <v>0</v>
      </c>
      <c r="AE66" s="333">
        <v>0</v>
      </c>
      <c r="AF66" s="333">
        <v>0</v>
      </c>
      <c r="AG66" s="333"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2</v>
      </c>
      <c r="AN66" s="333">
        <v>3</v>
      </c>
      <c r="AO66" s="333">
        <v>0</v>
      </c>
      <c r="AP66" s="333">
        <v>5</v>
      </c>
      <c r="AQ66" s="333">
        <v>5</v>
      </c>
      <c r="AR66" s="333">
        <v>0</v>
      </c>
      <c r="AS66" s="333">
        <v>0</v>
      </c>
      <c r="AT66" s="334">
        <v>0</v>
      </c>
      <c r="AU66" s="332">
        <f t="shared" si="0"/>
        <v>0</v>
      </c>
      <c r="AV66" s="332">
        <f t="shared" si="1"/>
        <v>0</v>
      </c>
      <c r="AW66" s="332">
        <f t="shared" si="2"/>
        <v>0</v>
      </c>
      <c r="AX66" s="332">
        <v>0</v>
      </c>
      <c r="AY66" s="332">
        <f t="shared" si="3"/>
        <v>5</v>
      </c>
      <c r="AZ66" s="332">
        <f t="shared" si="4"/>
        <v>5</v>
      </c>
    </row>
    <row r="67" spans="46:52" ht="18.75">
      <c r="AT67" s="334"/>
      <c r="AU67" s="332">
        <f>SUM(AU58:AU66,AU50:AU55)</f>
        <v>328</v>
      </c>
      <c r="AV67" s="332">
        <f>SUM(AV58:AV66,AV50:AV55)</f>
        <v>158</v>
      </c>
      <c r="AW67" s="332">
        <f>SUM(AW58:AW66,AW50:AW55)</f>
        <v>186</v>
      </c>
      <c r="AX67" s="332">
        <f>SUM(AX58:AX66,AX50:AX55)</f>
        <v>430</v>
      </c>
      <c r="AY67" s="332">
        <f>SUM(AY58:AY66,AY50:AY55)</f>
        <v>748</v>
      </c>
      <c r="AZ67" s="332">
        <f t="shared" si="4"/>
        <v>1850</v>
      </c>
    </row>
    <row r="68" spans="1:52" ht="18.75">
      <c r="A68" s="332" t="s">
        <v>73</v>
      </c>
      <c r="B68" s="333" t="s">
        <v>174</v>
      </c>
      <c r="C68" s="333">
        <v>0</v>
      </c>
      <c r="D68" s="333">
        <v>0</v>
      </c>
      <c r="E68" s="333">
        <v>4</v>
      </c>
      <c r="F68" s="333">
        <v>4</v>
      </c>
      <c r="G68" s="333">
        <v>0</v>
      </c>
      <c r="H68" s="333">
        <v>14</v>
      </c>
      <c r="I68" s="333">
        <v>28</v>
      </c>
      <c r="J68" s="333">
        <v>42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2</v>
      </c>
      <c r="Q68" s="333">
        <v>12</v>
      </c>
      <c r="R68" s="333">
        <v>0</v>
      </c>
      <c r="S68" s="333">
        <v>14</v>
      </c>
      <c r="T68" s="333">
        <v>0</v>
      </c>
      <c r="U68" s="333">
        <v>4</v>
      </c>
      <c r="V68" s="333">
        <v>15</v>
      </c>
      <c r="W68" s="333">
        <v>117</v>
      </c>
      <c r="X68" s="333">
        <v>136</v>
      </c>
      <c r="Y68" s="333">
        <v>2</v>
      </c>
      <c r="Z68" s="333">
        <v>0</v>
      </c>
      <c r="AA68" s="333">
        <v>0</v>
      </c>
      <c r="AB68" s="333">
        <v>2</v>
      </c>
      <c r="AC68" s="333">
        <v>0</v>
      </c>
      <c r="AD68" s="333">
        <v>0</v>
      </c>
      <c r="AE68" s="333">
        <v>0</v>
      </c>
      <c r="AF68" s="333">
        <v>0</v>
      </c>
      <c r="AG68" s="333">
        <v>1</v>
      </c>
      <c r="AH68" s="333">
        <v>0</v>
      </c>
      <c r="AI68" s="333">
        <v>0</v>
      </c>
      <c r="AJ68" s="333">
        <v>1</v>
      </c>
      <c r="AK68" s="333">
        <v>0</v>
      </c>
      <c r="AL68" s="333">
        <v>3</v>
      </c>
      <c r="AM68" s="333">
        <v>20</v>
      </c>
      <c r="AN68" s="333">
        <v>59</v>
      </c>
      <c r="AO68" s="333">
        <v>117</v>
      </c>
      <c r="AP68" s="333">
        <v>199</v>
      </c>
      <c r="AQ68" s="333">
        <v>79</v>
      </c>
      <c r="AR68" s="333">
        <v>0.15</v>
      </c>
      <c r="AS68" s="333">
        <v>0.05084745762711865</v>
      </c>
      <c r="AT68" s="334">
        <v>0.0379746835443038</v>
      </c>
      <c r="AU68" s="332">
        <f t="shared" si="0"/>
        <v>0</v>
      </c>
      <c r="AV68" s="332">
        <f t="shared" si="1"/>
        <v>14</v>
      </c>
      <c r="AW68" s="332">
        <f t="shared" si="2"/>
        <v>32</v>
      </c>
      <c r="AX68" s="332">
        <v>0</v>
      </c>
      <c r="AY68" s="332">
        <f t="shared" si="3"/>
        <v>152</v>
      </c>
      <c r="AZ68" s="332">
        <f t="shared" si="4"/>
        <v>198</v>
      </c>
    </row>
    <row r="69" spans="1:52" ht="18.75">
      <c r="A69" s="332" t="s">
        <v>74</v>
      </c>
      <c r="B69" s="333" t="s">
        <v>43</v>
      </c>
      <c r="C69" s="333">
        <v>1</v>
      </c>
      <c r="D69" s="333">
        <v>0</v>
      </c>
      <c r="E69" s="333">
        <v>0</v>
      </c>
      <c r="F69" s="333">
        <v>1</v>
      </c>
      <c r="G69" s="333">
        <v>28</v>
      </c>
      <c r="H69" s="333">
        <v>7</v>
      </c>
      <c r="I69" s="333">
        <v>2</v>
      </c>
      <c r="J69" s="333">
        <v>37</v>
      </c>
      <c r="K69" s="333">
        <v>0</v>
      </c>
      <c r="L69" s="333">
        <v>0</v>
      </c>
      <c r="M69" s="333">
        <v>0</v>
      </c>
      <c r="N69" s="333">
        <v>0</v>
      </c>
      <c r="O69" s="333">
        <v>0</v>
      </c>
      <c r="P69" s="333">
        <v>1</v>
      </c>
      <c r="Q69" s="333">
        <v>0</v>
      </c>
      <c r="R69" s="333">
        <v>0</v>
      </c>
      <c r="S69" s="333">
        <v>1</v>
      </c>
      <c r="T69" s="333">
        <v>0</v>
      </c>
      <c r="U69" s="333">
        <v>1</v>
      </c>
      <c r="V69" s="333">
        <v>0</v>
      </c>
      <c r="W69" s="333">
        <v>11</v>
      </c>
      <c r="X69" s="333">
        <v>12</v>
      </c>
      <c r="Y69" s="333">
        <v>0</v>
      </c>
      <c r="Z69" s="333">
        <v>0</v>
      </c>
      <c r="AA69" s="333">
        <v>0</v>
      </c>
      <c r="AB69" s="333">
        <v>0</v>
      </c>
      <c r="AC69" s="333">
        <v>0</v>
      </c>
      <c r="AD69" s="333">
        <v>0</v>
      </c>
      <c r="AE69" s="333">
        <v>0</v>
      </c>
      <c r="AF69" s="333">
        <v>0</v>
      </c>
      <c r="AG69" s="333">
        <v>0</v>
      </c>
      <c r="AH69" s="333">
        <v>0</v>
      </c>
      <c r="AI69" s="333">
        <v>0</v>
      </c>
      <c r="AJ69" s="333">
        <v>0</v>
      </c>
      <c r="AK69" s="333">
        <v>0</v>
      </c>
      <c r="AL69" s="333">
        <v>29</v>
      </c>
      <c r="AM69" s="333">
        <v>9</v>
      </c>
      <c r="AN69" s="333">
        <v>2</v>
      </c>
      <c r="AO69" s="333">
        <v>11</v>
      </c>
      <c r="AP69" s="333">
        <v>51</v>
      </c>
      <c r="AQ69" s="333">
        <v>11</v>
      </c>
      <c r="AR69" s="333">
        <v>3.2222222222222223</v>
      </c>
      <c r="AS69" s="333">
        <v>14.5</v>
      </c>
      <c r="AT69" s="334">
        <v>2.6363636363636362</v>
      </c>
      <c r="AU69" s="332">
        <f t="shared" si="0"/>
        <v>29</v>
      </c>
      <c r="AV69" s="332">
        <f t="shared" si="1"/>
        <v>7</v>
      </c>
      <c r="AW69" s="332">
        <f t="shared" si="2"/>
        <v>2</v>
      </c>
      <c r="AX69" s="332">
        <v>0</v>
      </c>
      <c r="AY69" s="332">
        <f t="shared" si="3"/>
        <v>13</v>
      </c>
      <c r="AZ69" s="332">
        <f t="shared" si="4"/>
        <v>51</v>
      </c>
    </row>
    <row r="70" spans="1:52" ht="18.75">
      <c r="A70" s="332" t="s">
        <v>75</v>
      </c>
      <c r="B70" s="333" t="s">
        <v>145</v>
      </c>
      <c r="C70" s="333">
        <v>1</v>
      </c>
      <c r="D70" s="333">
        <v>0</v>
      </c>
      <c r="E70" s="333">
        <v>0</v>
      </c>
      <c r="F70" s="333">
        <v>1</v>
      </c>
      <c r="G70" s="333">
        <v>41</v>
      </c>
      <c r="H70" s="333">
        <v>9</v>
      </c>
      <c r="I70" s="333">
        <v>7</v>
      </c>
      <c r="J70" s="333">
        <v>57</v>
      </c>
      <c r="K70" s="333">
        <v>0</v>
      </c>
      <c r="L70" s="333">
        <v>0</v>
      </c>
      <c r="M70" s="333">
        <v>0</v>
      </c>
      <c r="N70" s="333">
        <v>0</v>
      </c>
      <c r="O70" s="333">
        <v>0</v>
      </c>
      <c r="P70" s="333">
        <v>0</v>
      </c>
      <c r="Q70" s="333">
        <v>0</v>
      </c>
      <c r="R70" s="333">
        <v>0</v>
      </c>
      <c r="S70" s="333">
        <v>0</v>
      </c>
      <c r="T70" s="333">
        <v>2</v>
      </c>
      <c r="U70" s="333">
        <v>2</v>
      </c>
      <c r="V70" s="333">
        <v>2</v>
      </c>
      <c r="W70" s="333">
        <v>0</v>
      </c>
      <c r="X70" s="333">
        <v>6</v>
      </c>
      <c r="Y70" s="333">
        <v>0</v>
      </c>
      <c r="Z70" s="333">
        <v>0</v>
      </c>
      <c r="AA70" s="333">
        <v>0</v>
      </c>
      <c r="AB70" s="333">
        <v>0</v>
      </c>
      <c r="AC70" s="333">
        <v>0</v>
      </c>
      <c r="AD70" s="333">
        <v>0</v>
      </c>
      <c r="AE70" s="333">
        <v>0</v>
      </c>
      <c r="AF70" s="333">
        <v>0</v>
      </c>
      <c r="AG70" s="333">
        <v>0</v>
      </c>
      <c r="AH70" s="333">
        <v>0</v>
      </c>
      <c r="AI70" s="333">
        <v>0</v>
      </c>
      <c r="AJ70" s="333">
        <v>0</v>
      </c>
      <c r="AK70" s="333">
        <v>0</v>
      </c>
      <c r="AL70" s="333">
        <v>44</v>
      </c>
      <c r="AM70" s="333">
        <v>11</v>
      </c>
      <c r="AN70" s="333">
        <v>9</v>
      </c>
      <c r="AO70" s="333">
        <v>0</v>
      </c>
      <c r="AP70" s="333">
        <v>64</v>
      </c>
      <c r="AQ70" s="333">
        <v>20</v>
      </c>
      <c r="AR70" s="333">
        <v>4</v>
      </c>
      <c r="AS70" s="333">
        <v>4.888888888888889</v>
      </c>
      <c r="AT70" s="334">
        <v>2.2</v>
      </c>
      <c r="AU70" s="332">
        <f t="shared" si="0"/>
        <v>42</v>
      </c>
      <c r="AV70" s="332">
        <f t="shared" si="1"/>
        <v>9</v>
      </c>
      <c r="AW70" s="332">
        <f t="shared" si="2"/>
        <v>7</v>
      </c>
      <c r="AX70" s="332">
        <v>0</v>
      </c>
      <c r="AY70" s="332">
        <f t="shared" si="3"/>
        <v>6</v>
      </c>
      <c r="AZ70" s="332">
        <f aca="true" t="shared" si="5" ref="AZ70:AZ83">SUM(AU70:AY70)</f>
        <v>64</v>
      </c>
    </row>
    <row r="71" spans="2:52" ht="18.75">
      <c r="B71" s="333" t="s">
        <v>146</v>
      </c>
      <c r="C71" s="333">
        <v>0</v>
      </c>
      <c r="D71" s="333">
        <v>0</v>
      </c>
      <c r="E71" s="333">
        <v>0</v>
      </c>
      <c r="F71" s="333">
        <v>0</v>
      </c>
      <c r="G71" s="333">
        <v>34</v>
      </c>
      <c r="H71" s="333">
        <v>0</v>
      </c>
      <c r="I71" s="333">
        <v>1</v>
      </c>
      <c r="J71" s="333">
        <v>35</v>
      </c>
      <c r="K71" s="333">
        <v>0</v>
      </c>
      <c r="L71" s="333">
        <v>0</v>
      </c>
      <c r="M71" s="333">
        <v>0</v>
      </c>
      <c r="N71" s="333">
        <v>0</v>
      </c>
      <c r="O71" s="333">
        <v>0</v>
      </c>
      <c r="P71" s="333">
        <v>0</v>
      </c>
      <c r="Q71" s="333">
        <v>1</v>
      </c>
      <c r="R71" s="333">
        <v>0</v>
      </c>
      <c r="S71" s="333">
        <v>1</v>
      </c>
      <c r="T71" s="333">
        <v>0</v>
      </c>
      <c r="U71" s="333">
        <v>0</v>
      </c>
      <c r="V71" s="333">
        <v>0</v>
      </c>
      <c r="W71" s="333">
        <v>0</v>
      </c>
      <c r="X71" s="333">
        <v>0</v>
      </c>
      <c r="Y71" s="333">
        <v>0</v>
      </c>
      <c r="Z71" s="333">
        <v>0</v>
      </c>
      <c r="AA71" s="333">
        <v>0</v>
      </c>
      <c r="AB71" s="333">
        <v>0</v>
      </c>
      <c r="AC71" s="333">
        <v>0</v>
      </c>
      <c r="AD71" s="333">
        <v>0</v>
      </c>
      <c r="AE71" s="333">
        <v>0</v>
      </c>
      <c r="AF71" s="333">
        <v>0</v>
      </c>
      <c r="AG71" s="333">
        <v>0</v>
      </c>
      <c r="AH71" s="333">
        <v>0</v>
      </c>
      <c r="AI71" s="333">
        <v>0</v>
      </c>
      <c r="AJ71" s="333">
        <v>0</v>
      </c>
      <c r="AK71" s="333">
        <v>0</v>
      </c>
      <c r="AL71" s="333">
        <v>34</v>
      </c>
      <c r="AM71" s="333">
        <v>0</v>
      </c>
      <c r="AN71" s="333">
        <v>2</v>
      </c>
      <c r="AO71" s="333">
        <v>0</v>
      </c>
      <c r="AP71" s="333">
        <v>36</v>
      </c>
      <c r="AQ71" s="333">
        <v>2</v>
      </c>
      <c r="AR71" s="333" t="e">
        <v>#DIV/0!</v>
      </c>
      <c r="AS71" s="333">
        <v>17</v>
      </c>
      <c r="AT71" s="334">
        <v>17</v>
      </c>
      <c r="AU71" s="332">
        <f aca="true" t="shared" si="6" ref="AU71:AU83">SUM(C71,G71,K71)</f>
        <v>34</v>
      </c>
      <c r="AV71" s="332">
        <f aca="true" t="shared" si="7" ref="AV71:AV83">SUM(D71,H71,L71)</f>
        <v>0</v>
      </c>
      <c r="AW71" s="332">
        <f aca="true" t="shared" si="8" ref="AW71:AW83">SUM(E71,I71,M71)</f>
        <v>1</v>
      </c>
      <c r="AX71" s="332">
        <v>0</v>
      </c>
      <c r="AY71" s="332">
        <f aca="true" t="shared" si="9" ref="AY71:AY83">SUM(S71,X71,AB71)</f>
        <v>1</v>
      </c>
      <c r="AZ71" s="332">
        <f t="shared" si="5"/>
        <v>36</v>
      </c>
    </row>
    <row r="72" spans="2:52" ht="18.75">
      <c r="B72" s="333" t="s">
        <v>147</v>
      </c>
      <c r="C72" s="333">
        <v>0</v>
      </c>
      <c r="D72" s="333">
        <v>0</v>
      </c>
      <c r="E72" s="333">
        <v>0</v>
      </c>
      <c r="F72" s="333">
        <v>0</v>
      </c>
      <c r="G72" s="333">
        <v>0</v>
      </c>
      <c r="H72" s="333">
        <v>5</v>
      </c>
      <c r="I72" s="333">
        <v>5</v>
      </c>
      <c r="J72" s="333">
        <v>10</v>
      </c>
      <c r="K72" s="333">
        <v>0</v>
      </c>
      <c r="L72" s="333">
        <v>0</v>
      </c>
      <c r="M72" s="333">
        <v>0</v>
      </c>
      <c r="N72" s="333">
        <v>0</v>
      </c>
      <c r="O72" s="333">
        <v>0</v>
      </c>
      <c r="P72" s="333">
        <v>4</v>
      </c>
      <c r="Q72" s="333">
        <v>5</v>
      </c>
      <c r="R72" s="333">
        <v>0</v>
      </c>
      <c r="S72" s="333">
        <v>9</v>
      </c>
      <c r="T72" s="333">
        <v>0</v>
      </c>
      <c r="U72" s="333">
        <v>2</v>
      </c>
      <c r="V72" s="333">
        <v>6</v>
      </c>
      <c r="W72" s="333">
        <v>0</v>
      </c>
      <c r="X72" s="333">
        <v>8</v>
      </c>
      <c r="Y72" s="333">
        <v>0</v>
      </c>
      <c r="Z72" s="333">
        <v>0</v>
      </c>
      <c r="AA72" s="333">
        <v>0</v>
      </c>
      <c r="AB72" s="333">
        <v>0</v>
      </c>
      <c r="AC72" s="333">
        <v>0</v>
      </c>
      <c r="AD72" s="333">
        <v>0</v>
      </c>
      <c r="AE72" s="333">
        <v>0</v>
      </c>
      <c r="AF72" s="333">
        <v>0</v>
      </c>
      <c r="AG72" s="333">
        <v>0</v>
      </c>
      <c r="AH72" s="333">
        <v>0</v>
      </c>
      <c r="AI72" s="333">
        <v>0</v>
      </c>
      <c r="AJ72" s="333">
        <v>0</v>
      </c>
      <c r="AK72" s="333">
        <v>0</v>
      </c>
      <c r="AL72" s="333">
        <v>0</v>
      </c>
      <c r="AM72" s="333">
        <v>11</v>
      </c>
      <c r="AN72" s="333">
        <v>16</v>
      </c>
      <c r="AO72" s="333">
        <v>0</v>
      </c>
      <c r="AP72" s="333">
        <v>27</v>
      </c>
      <c r="AQ72" s="333">
        <v>27</v>
      </c>
      <c r="AR72" s="333">
        <v>0</v>
      </c>
      <c r="AS72" s="333">
        <v>0</v>
      </c>
      <c r="AT72" s="334">
        <v>0</v>
      </c>
      <c r="AU72" s="332">
        <f t="shared" si="6"/>
        <v>0</v>
      </c>
      <c r="AV72" s="332">
        <f t="shared" si="7"/>
        <v>5</v>
      </c>
      <c r="AW72" s="332">
        <f t="shared" si="8"/>
        <v>5</v>
      </c>
      <c r="AX72" s="332">
        <v>0</v>
      </c>
      <c r="AY72" s="332">
        <f t="shared" si="9"/>
        <v>17</v>
      </c>
      <c r="AZ72" s="332">
        <f t="shared" si="5"/>
        <v>27</v>
      </c>
    </row>
    <row r="73" spans="46:52" ht="18.75">
      <c r="AT73" s="334"/>
      <c r="AU73" s="332">
        <f>SUM(AU68:AU72)</f>
        <v>105</v>
      </c>
      <c r="AV73" s="332">
        <f>SUM(AV68:AV72)</f>
        <v>35</v>
      </c>
      <c r="AW73" s="332">
        <f>SUM(AW68:AW72)</f>
        <v>47</v>
      </c>
      <c r="AX73" s="332">
        <f>SUM(AX68:AX72)</f>
        <v>0</v>
      </c>
      <c r="AY73" s="332">
        <f>SUM(AY68:AY72)</f>
        <v>189</v>
      </c>
      <c r="AZ73" s="332">
        <f t="shared" si="5"/>
        <v>376</v>
      </c>
    </row>
    <row r="74" spans="2:52" ht="18.75">
      <c r="B74" s="333" t="s">
        <v>114</v>
      </c>
      <c r="C74" s="333">
        <v>0</v>
      </c>
      <c r="D74" s="333">
        <v>2</v>
      </c>
      <c r="E74" s="333">
        <v>9</v>
      </c>
      <c r="F74" s="333">
        <v>11</v>
      </c>
      <c r="G74" s="333">
        <v>1</v>
      </c>
      <c r="H74" s="333">
        <v>0</v>
      </c>
      <c r="I74" s="333">
        <v>2</v>
      </c>
      <c r="J74" s="333">
        <v>3</v>
      </c>
      <c r="K74" s="333">
        <v>0</v>
      </c>
      <c r="L74" s="333">
        <v>13</v>
      </c>
      <c r="M74" s="333">
        <v>29</v>
      </c>
      <c r="N74" s="333">
        <v>42</v>
      </c>
      <c r="O74" s="333">
        <v>0</v>
      </c>
      <c r="P74" s="333">
        <v>0</v>
      </c>
      <c r="Q74" s="333">
        <v>0</v>
      </c>
      <c r="R74" s="333">
        <v>0</v>
      </c>
      <c r="S74" s="333">
        <v>0</v>
      </c>
      <c r="T74" s="333">
        <v>0</v>
      </c>
      <c r="U74" s="333">
        <v>0</v>
      </c>
      <c r="V74" s="333">
        <v>0</v>
      </c>
      <c r="W74" s="333">
        <v>11</v>
      </c>
      <c r="X74" s="333">
        <v>11</v>
      </c>
      <c r="Y74" s="333">
        <v>0</v>
      </c>
      <c r="Z74" s="333">
        <v>0</v>
      </c>
      <c r="AA74" s="333">
        <v>0</v>
      </c>
      <c r="AB74" s="333">
        <v>0</v>
      </c>
      <c r="AC74" s="333">
        <v>3</v>
      </c>
      <c r="AD74" s="333">
        <v>0</v>
      </c>
      <c r="AE74" s="333">
        <v>0</v>
      </c>
      <c r="AF74" s="333">
        <v>3</v>
      </c>
      <c r="AG74" s="333">
        <v>0</v>
      </c>
      <c r="AH74" s="333">
        <v>0</v>
      </c>
      <c r="AI74" s="333">
        <v>0</v>
      </c>
      <c r="AJ74" s="333">
        <v>0</v>
      </c>
      <c r="AK74" s="333">
        <v>15</v>
      </c>
      <c r="AL74" s="333">
        <v>4</v>
      </c>
      <c r="AM74" s="333">
        <v>15</v>
      </c>
      <c r="AN74" s="333">
        <v>40</v>
      </c>
      <c r="AO74" s="333">
        <v>26</v>
      </c>
      <c r="AP74" s="333">
        <v>85</v>
      </c>
      <c r="AQ74" s="333">
        <v>55</v>
      </c>
      <c r="AR74" s="333">
        <v>0.26666666666666666</v>
      </c>
      <c r="AS74" s="333">
        <v>0.1</v>
      </c>
      <c r="AT74" s="334">
        <v>0.07272727272727272</v>
      </c>
      <c r="AU74" s="332">
        <f t="shared" si="6"/>
        <v>1</v>
      </c>
      <c r="AV74" s="332">
        <f t="shared" si="7"/>
        <v>15</v>
      </c>
      <c r="AW74" s="332">
        <f t="shared" si="8"/>
        <v>40</v>
      </c>
      <c r="AX74" s="332">
        <v>15</v>
      </c>
      <c r="AY74" s="332">
        <f t="shared" si="9"/>
        <v>11</v>
      </c>
      <c r="AZ74" s="332">
        <f t="shared" si="5"/>
        <v>82</v>
      </c>
    </row>
    <row r="75" spans="2:52" ht="18.75">
      <c r="B75" s="333" t="s">
        <v>206</v>
      </c>
      <c r="C75" s="333">
        <v>0</v>
      </c>
      <c r="D75" s="333">
        <v>0</v>
      </c>
      <c r="E75" s="333">
        <v>0</v>
      </c>
      <c r="F75" s="333">
        <v>0</v>
      </c>
      <c r="G75" s="333">
        <v>0</v>
      </c>
      <c r="H75" s="333">
        <v>0</v>
      </c>
      <c r="I75" s="333">
        <v>0</v>
      </c>
      <c r="J75" s="333">
        <v>0</v>
      </c>
      <c r="K75" s="333">
        <v>0</v>
      </c>
      <c r="L75" s="333">
        <v>13</v>
      </c>
      <c r="M75" s="333">
        <v>13</v>
      </c>
      <c r="N75" s="333">
        <v>26</v>
      </c>
      <c r="O75" s="333">
        <v>0</v>
      </c>
      <c r="P75" s="333">
        <v>0</v>
      </c>
      <c r="Q75" s="333">
        <v>0</v>
      </c>
      <c r="R75" s="333">
        <v>0</v>
      </c>
      <c r="S75" s="333">
        <v>0</v>
      </c>
      <c r="T75" s="333">
        <v>0</v>
      </c>
      <c r="U75" s="333">
        <v>0</v>
      </c>
      <c r="V75" s="333">
        <v>0</v>
      </c>
      <c r="W75" s="333">
        <v>1</v>
      </c>
      <c r="X75" s="333">
        <v>1</v>
      </c>
      <c r="Y75" s="333">
        <v>0</v>
      </c>
      <c r="Z75" s="333">
        <v>0</v>
      </c>
      <c r="AA75" s="333">
        <v>0</v>
      </c>
      <c r="AB75" s="333">
        <v>0</v>
      </c>
      <c r="AC75" s="333">
        <v>0</v>
      </c>
      <c r="AD75" s="333">
        <v>0</v>
      </c>
      <c r="AE75" s="333">
        <v>0</v>
      </c>
      <c r="AF75" s="333">
        <v>0</v>
      </c>
      <c r="AG75" s="333">
        <v>0</v>
      </c>
      <c r="AH75" s="333">
        <v>0</v>
      </c>
      <c r="AI75" s="333">
        <v>0</v>
      </c>
      <c r="AJ75" s="333">
        <v>0</v>
      </c>
      <c r="AK75" s="333">
        <v>0</v>
      </c>
      <c r="AL75" s="333">
        <v>0</v>
      </c>
      <c r="AM75" s="333">
        <v>13</v>
      </c>
      <c r="AN75" s="333">
        <v>13</v>
      </c>
      <c r="AO75" s="333">
        <v>1</v>
      </c>
      <c r="AP75" s="333">
        <v>27</v>
      </c>
      <c r="AQ75" s="333">
        <v>26</v>
      </c>
      <c r="AR75" s="333">
        <v>0</v>
      </c>
      <c r="AS75" s="333">
        <v>0</v>
      </c>
      <c r="AT75" s="334">
        <v>0</v>
      </c>
      <c r="AU75" s="332">
        <f t="shared" si="6"/>
        <v>0</v>
      </c>
      <c r="AV75" s="332">
        <f t="shared" si="7"/>
        <v>13</v>
      </c>
      <c r="AW75" s="332">
        <f t="shared" si="8"/>
        <v>13</v>
      </c>
      <c r="AX75" s="332">
        <v>0</v>
      </c>
      <c r="AY75" s="332">
        <f t="shared" si="9"/>
        <v>1</v>
      </c>
      <c r="AZ75" s="332">
        <f t="shared" si="5"/>
        <v>27</v>
      </c>
    </row>
    <row r="76" spans="2:52" ht="18.75">
      <c r="B76" s="333" t="s">
        <v>175</v>
      </c>
      <c r="C76" s="333">
        <v>0</v>
      </c>
      <c r="D76" s="333">
        <v>0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33">
        <v>0</v>
      </c>
      <c r="K76" s="333">
        <v>1</v>
      </c>
      <c r="L76" s="333">
        <v>5</v>
      </c>
      <c r="M76" s="333">
        <v>6</v>
      </c>
      <c r="N76" s="333">
        <v>12</v>
      </c>
      <c r="O76" s="333">
        <v>0</v>
      </c>
      <c r="P76" s="333">
        <v>0</v>
      </c>
      <c r="Q76" s="333">
        <v>0</v>
      </c>
      <c r="R76" s="333">
        <v>0</v>
      </c>
      <c r="S76" s="333">
        <v>0</v>
      </c>
      <c r="T76" s="333">
        <v>0</v>
      </c>
      <c r="U76" s="333">
        <v>0</v>
      </c>
      <c r="V76" s="333">
        <v>0</v>
      </c>
      <c r="W76" s="333">
        <v>1</v>
      </c>
      <c r="X76" s="333">
        <v>1</v>
      </c>
      <c r="Y76" s="333">
        <v>0</v>
      </c>
      <c r="Z76" s="333">
        <v>0</v>
      </c>
      <c r="AA76" s="333">
        <v>0</v>
      </c>
      <c r="AB76" s="333">
        <v>0</v>
      </c>
      <c r="AC76" s="333">
        <v>0</v>
      </c>
      <c r="AD76" s="333">
        <v>0</v>
      </c>
      <c r="AE76" s="333">
        <v>0</v>
      </c>
      <c r="AF76" s="333">
        <v>0</v>
      </c>
      <c r="AG76" s="333">
        <v>0</v>
      </c>
      <c r="AH76" s="333">
        <v>0</v>
      </c>
      <c r="AI76" s="333">
        <v>0</v>
      </c>
      <c r="AJ76" s="333">
        <v>0</v>
      </c>
      <c r="AK76" s="333">
        <v>0</v>
      </c>
      <c r="AL76" s="333">
        <v>1</v>
      </c>
      <c r="AM76" s="333">
        <v>5</v>
      </c>
      <c r="AN76" s="333">
        <v>6</v>
      </c>
      <c r="AO76" s="333">
        <v>1</v>
      </c>
      <c r="AP76" s="333">
        <v>13</v>
      </c>
      <c r="AQ76" s="333">
        <v>11</v>
      </c>
      <c r="AR76" s="333">
        <v>0.2</v>
      </c>
      <c r="AS76" s="333">
        <v>0.16666666666666666</v>
      </c>
      <c r="AT76" s="334">
        <v>0.09090909090909091</v>
      </c>
      <c r="AU76" s="332">
        <f t="shared" si="6"/>
        <v>1</v>
      </c>
      <c r="AV76" s="332">
        <f t="shared" si="7"/>
        <v>5</v>
      </c>
      <c r="AW76" s="332">
        <f t="shared" si="8"/>
        <v>6</v>
      </c>
      <c r="AX76" s="332">
        <v>0</v>
      </c>
      <c r="AY76" s="332">
        <f t="shared" si="9"/>
        <v>1</v>
      </c>
      <c r="AZ76" s="332">
        <f t="shared" si="5"/>
        <v>13</v>
      </c>
    </row>
    <row r="77" spans="2:52" ht="18.75">
      <c r="B77" s="333" t="s">
        <v>115</v>
      </c>
      <c r="C77" s="333">
        <v>5</v>
      </c>
      <c r="D77" s="333">
        <v>0</v>
      </c>
      <c r="E77" s="333">
        <v>0</v>
      </c>
      <c r="F77" s="333">
        <v>5</v>
      </c>
      <c r="G77" s="333">
        <v>4</v>
      </c>
      <c r="H77" s="333">
        <v>0</v>
      </c>
      <c r="I77" s="333">
        <v>0</v>
      </c>
      <c r="J77" s="333">
        <v>4</v>
      </c>
      <c r="K77" s="333">
        <v>19</v>
      </c>
      <c r="L77" s="333">
        <v>10</v>
      </c>
      <c r="M77" s="333">
        <v>7</v>
      </c>
      <c r="N77" s="333">
        <v>36</v>
      </c>
      <c r="O77" s="333">
        <v>0</v>
      </c>
      <c r="P77" s="333">
        <v>0</v>
      </c>
      <c r="Q77" s="333">
        <v>0</v>
      </c>
      <c r="R77" s="333">
        <v>0</v>
      </c>
      <c r="S77" s="333">
        <v>0</v>
      </c>
      <c r="T77" s="333">
        <v>0</v>
      </c>
      <c r="U77" s="333">
        <v>0</v>
      </c>
      <c r="V77" s="333">
        <v>0</v>
      </c>
      <c r="W77" s="333">
        <v>2</v>
      </c>
      <c r="X77" s="333">
        <v>2</v>
      </c>
      <c r="Y77" s="333">
        <v>0</v>
      </c>
      <c r="Z77" s="333">
        <v>0</v>
      </c>
      <c r="AA77" s="333">
        <v>0</v>
      </c>
      <c r="AB77" s="333">
        <v>0</v>
      </c>
      <c r="AC77" s="333">
        <v>2</v>
      </c>
      <c r="AD77" s="333">
        <v>0</v>
      </c>
      <c r="AE77" s="333">
        <v>0</v>
      </c>
      <c r="AF77" s="333">
        <v>2</v>
      </c>
      <c r="AG77" s="333">
        <v>0</v>
      </c>
      <c r="AH77" s="333">
        <v>0</v>
      </c>
      <c r="AI77" s="333">
        <v>0</v>
      </c>
      <c r="AJ77" s="333">
        <v>0</v>
      </c>
      <c r="AK77" s="333">
        <v>0</v>
      </c>
      <c r="AL77" s="333">
        <v>30</v>
      </c>
      <c r="AM77" s="333">
        <v>10</v>
      </c>
      <c r="AN77" s="333">
        <v>7</v>
      </c>
      <c r="AO77" s="333">
        <v>2</v>
      </c>
      <c r="AP77" s="333">
        <v>49</v>
      </c>
      <c r="AQ77" s="333">
        <v>17</v>
      </c>
      <c r="AR77" s="333">
        <v>3</v>
      </c>
      <c r="AS77" s="333">
        <v>4.285714285714286</v>
      </c>
      <c r="AT77" s="334">
        <v>1.7647058823529411</v>
      </c>
      <c r="AU77" s="332">
        <f t="shared" si="6"/>
        <v>28</v>
      </c>
      <c r="AV77" s="332">
        <f t="shared" si="7"/>
        <v>10</v>
      </c>
      <c r="AW77" s="332">
        <f t="shared" si="8"/>
        <v>7</v>
      </c>
      <c r="AX77" s="332">
        <v>0</v>
      </c>
      <c r="AY77" s="332">
        <f t="shared" si="9"/>
        <v>2</v>
      </c>
      <c r="AZ77" s="332">
        <f t="shared" si="5"/>
        <v>47</v>
      </c>
    </row>
    <row r="78" spans="2:52" ht="18.75">
      <c r="B78" s="333" t="s">
        <v>116</v>
      </c>
      <c r="C78" s="333">
        <v>0</v>
      </c>
      <c r="D78" s="333">
        <v>0</v>
      </c>
      <c r="E78" s="333">
        <v>0</v>
      </c>
      <c r="F78" s="333">
        <v>0</v>
      </c>
      <c r="G78" s="333">
        <v>5</v>
      </c>
      <c r="H78" s="333">
        <v>0</v>
      </c>
      <c r="I78" s="333">
        <v>0</v>
      </c>
      <c r="J78" s="333">
        <v>5</v>
      </c>
      <c r="K78" s="333">
        <v>23</v>
      </c>
      <c r="L78" s="333">
        <v>6</v>
      </c>
      <c r="M78" s="333">
        <v>12</v>
      </c>
      <c r="N78" s="333">
        <v>41</v>
      </c>
      <c r="O78" s="333">
        <v>0</v>
      </c>
      <c r="P78" s="333">
        <v>0</v>
      </c>
      <c r="Q78" s="333">
        <v>0</v>
      </c>
      <c r="R78" s="333">
        <v>0</v>
      </c>
      <c r="S78" s="333">
        <v>0</v>
      </c>
      <c r="T78" s="333">
        <v>0</v>
      </c>
      <c r="U78" s="333">
        <v>0</v>
      </c>
      <c r="V78" s="333">
        <v>0</v>
      </c>
      <c r="W78" s="333">
        <v>1</v>
      </c>
      <c r="X78" s="333">
        <v>1</v>
      </c>
      <c r="Y78" s="333">
        <v>0</v>
      </c>
      <c r="Z78" s="333">
        <v>0</v>
      </c>
      <c r="AA78" s="333">
        <v>0</v>
      </c>
      <c r="AB78" s="333">
        <v>0</v>
      </c>
      <c r="AC78" s="333">
        <v>8</v>
      </c>
      <c r="AD78" s="333">
        <v>0</v>
      </c>
      <c r="AE78" s="333">
        <v>0</v>
      </c>
      <c r="AF78" s="333">
        <v>8</v>
      </c>
      <c r="AG78" s="333">
        <v>0</v>
      </c>
      <c r="AH78" s="333">
        <v>0</v>
      </c>
      <c r="AI78" s="333">
        <v>0</v>
      </c>
      <c r="AJ78" s="333">
        <v>0</v>
      </c>
      <c r="AK78" s="333">
        <v>0</v>
      </c>
      <c r="AL78" s="333">
        <v>36</v>
      </c>
      <c r="AM78" s="333">
        <v>6</v>
      </c>
      <c r="AN78" s="333">
        <v>12</v>
      </c>
      <c r="AO78" s="333">
        <v>1</v>
      </c>
      <c r="AP78" s="333">
        <v>55</v>
      </c>
      <c r="AQ78" s="333">
        <v>18</v>
      </c>
      <c r="AR78" s="333">
        <v>6</v>
      </c>
      <c r="AS78" s="333">
        <v>3</v>
      </c>
      <c r="AT78" s="334">
        <v>2</v>
      </c>
      <c r="AU78" s="332">
        <f t="shared" si="6"/>
        <v>28</v>
      </c>
      <c r="AV78" s="332">
        <f t="shared" si="7"/>
        <v>6</v>
      </c>
      <c r="AW78" s="332">
        <f t="shared" si="8"/>
        <v>12</v>
      </c>
      <c r="AX78" s="332">
        <v>0</v>
      </c>
      <c r="AY78" s="332">
        <f t="shared" si="9"/>
        <v>1</v>
      </c>
      <c r="AZ78" s="332">
        <f t="shared" si="5"/>
        <v>47</v>
      </c>
    </row>
    <row r="79" spans="2:52" ht="18.75">
      <c r="B79" s="333" t="s">
        <v>151</v>
      </c>
      <c r="C79" s="333">
        <v>2</v>
      </c>
      <c r="D79" s="333">
        <v>0</v>
      </c>
      <c r="E79" s="333">
        <v>0</v>
      </c>
      <c r="F79" s="333">
        <v>2</v>
      </c>
      <c r="G79" s="333">
        <v>4</v>
      </c>
      <c r="H79" s="333">
        <v>0</v>
      </c>
      <c r="I79" s="333">
        <v>0</v>
      </c>
      <c r="J79" s="333">
        <v>4</v>
      </c>
      <c r="K79" s="333">
        <v>18</v>
      </c>
      <c r="L79" s="333">
        <v>5</v>
      </c>
      <c r="M79" s="333">
        <v>4</v>
      </c>
      <c r="N79" s="333">
        <v>27</v>
      </c>
      <c r="O79" s="333">
        <v>1</v>
      </c>
      <c r="P79" s="333">
        <v>1</v>
      </c>
      <c r="Q79" s="333">
        <v>0</v>
      </c>
      <c r="R79" s="333">
        <v>0</v>
      </c>
      <c r="S79" s="333">
        <v>2</v>
      </c>
      <c r="T79" s="333">
        <v>0</v>
      </c>
      <c r="U79" s="333">
        <v>0</v>
      </c>
      <c r="V79" s="333">
        <v>0</v>
      </c>
      <c r="W79" s="333">
        <v>2</v>
      </c>
      <c r="X79" s="333">
        <v>2</v>
      </c>
      <c r="Y79" s="333">
        <v>0</v>
      </c>
      <c r="Z79" s="333">
        <v>0</v>
      </c>
      <c r="AA79" s="333">
        <v>0</v>
      </c>
      <c r="AB79" s="333">
        <v>0</v>
      </c>
      <c r="AC79" s="333">
        <v>0</v>
      </c>
      <c r="AD79" s="333">
        <v>0</v>
      </c>
      <c r="AE79" s="333">
        <v>0</v>
      </c>
      <c r="AF79" s="333">
        <v>0</v>
      </c>
      <c r="AG79" s="333">
        <v>0</v>
      </c>
      <c r="AH79" s="333">
        <v>0</v>
      </c>
      <c r="AI79" s="333">
        <v>0</v>
      </c>
      <c r="AJ79" s="333">
        <v>0</v>
      </c>
      <c r="AK79" s="333">
        <v>0</v>
      </c>
      <c r="AL79" s="333">
        <v>25</v>
      </c>
      <c r="AM79" s="333">
        <v>6</v>
      </c>
      <c r="AN79" s="333">
        <v>4</v>
      </c>
      <c r="AO79" s="333">
        <v>2</v>
      </c>
      <c r="AP79" s="333">
        <v>37</v>
      </c>
      <c r="AQ79" s="333">
        <v>10</v>
      </c>
      <c r="AR79" s="333">
        <v>4.166666666666667</v>
      </c>
      <c r="AS79" s="333">
        <v>6.25</v>
      </c>
      <c r="AT79" s="334">
        <v>2.5</v>
      </c>
      <c r="AU79" s="332">
        <f t="shared" si="6"/>
        <v>24</v>
      </c>
      <c r="AV79" s="332">
        <f t="shared" si="7"/>
        <v>5</v>
      </c>
      <c r="AW79" s="332">
        <f t="shared" si="8"/>
        <v>4</v>
      </c>
      <c r="AX79" s="332">
        <v>0</v>
      </c>
      <c r="AY79" s="332">
        <f t="shared" si="9"/>
        <v>4</v>
      </c>
      <c r="AZ79" s="332">
        <f t="shared" si="5"/>
        <v>37</v>
      </c>
    </row>
    <row r="80" spans="46:52" ht="18.75">
      <c r="AT80" s="334"/>
      <c r="AU80" s="332">
        <f>SUM(AU74:AU79)</f>
        <v>82</v>
      </c>
      <c r="AV80" s="332">
        <f>SUM(AV74:AV79)</f>
        <v>54</v>
      </c>
      <c r="AW80" s="332">
        <f>SUM(AW74:AW79)</f>
        <v>82</v>
      </c>
      <c r="AX80" s="332">
        <f>SUM(AX74:AX79)</f>
        <v>15</v>
      </c>
      <c r="AY80" s="332">
        <f>SUM(AY74:AY79)</f>
        <v>20</v>
      </c>
      <c r="AZ80" s="332">
        <f t="shared" si="5"/>
        <v>253</v>
      </c>
    </row>
    <row r="81" spans="2:52" ht="18.75">
      <c r="B81" s="333" t="s">
        <v>99</v>
      </c>
      <c r="C81" s="333">
        <v>0</v>
      </c>
      <c r="D81" s="333">
        <v>5</v>
      </c>
      <c r="E81" s="333">
        <v>4</v>
      </c>
      <c r="F81" s="333">
        <v>9</v>
      </c>
      <c r="G81" s="333">
        <v>1</v>
      </c>
      <c r="H81" s="333">
        <v>0</v>
      </c>
      <c r="I81" s="333">
        <v>0</v>
      </c>
      <c r="J81" s="333">
        <v>1</v>
      </c>
      <c r="K81" s="333">
        <v>0</v>
      </c>
      <c r="L81" s="333">
        <v>0</v>
      </c>
      <c r="M81" s="333">
        <v>0</v>
      </c>
      <c r="N81" s="333">
        <v>0</v>
      </c>
      <c r="O81" s="333">
        <v>0</v>
      </c>
      <c r="P81" s="333">
        <v>0</v>
      </c>
      <c r="Q81" s="333">
        <v>1</v>
      </c>
      <c r="R81" s="333">
        <v>0</v>
      </c>
      <c r="S81" s="333">
        <v>1</v>
      </c>
      <c r="T81" s="333">
        <v>0</v>
      </c>
      <c r="U81" s="333">
        <v>11</v>
      </c>
      <c r="V81" s="333">
        <v>13</v>
      </c>
      <c r="W81" s="333">
        <v>17</v>
      </c>
      <c r="X81" s="333">
        <v>41</v>
      </c>
      <c r="Y81" s="333">
        <v>0</v>
      </c>
      <c r="Z81" s="333">
        <v>0</v>
      </c>
      <c r="AA81" s="333">
        <v>0</v>
      </c>
      <c r="AB81" s="333">
        <v>0</v>
      </c>
      <c r="AC81" s="333">
        <v>0</v>
      </c>
      <c r="AD81" s="333">
        <v>0</v>
      </c>
      <c r="AE81" s="333">
        <v>0</v>
      </c>
      <c r="AF81" s="333">
        <v>0</v>
      </c>
      <c r="AG81" s="333">
        <v>0</v>
      </c>
      <c r="AH81" s="333">
        <v>0</v>
      </c>
      <c r="AI81" s="333">
        <v>0</v>
      </c>
      <c r="AJ81" s="333">
        <v>0</v>
      </c>
      <c r="AK81" s="333">
        <v>0</v>
      </c>
      <c r="AL81" s="333">
        <v>1</v>
      </c>
      <c r="AM81" s="333">
        <v>16</v>
      </c>
      <c r="AN81" s="333">
        <v>18</v>
      </c>
      <c r="AO81" s="333">
        <v>17</v>
      </c>
      <c r="AP81" s="333">
        <v>52</v>
      </c>
      <c r="AQ81" s="333">
        <v>34</v>
      </c>
      <c r="AR81" s="333">
        <v>0.0625</v>
      </c>
      <c r="AS81" s="333">
        <v>0.05555555555555555</v>
      </c>
      <c r="AT81" s="334">
        <v>0.029411764705882353</v>
      </c>
      <c r="AU81" s="332">
        <f t="shared" si="6"/>
        <v>1</v>
      </c>
      <c r="AV81" s="332">
        <f t="shared" si="7"/>
        <v>5</v>
      </c>
      <c r="AW81" s="332">
        <f t="shared" si="8"/>
        <v>4</v>
      </c>
      <c r="AX81" s="332">
        <v>0</v>
      </c>
      <c r="AY81" s="332">
        <f t="shared" si="9"/>
        <v>42</v>
      </c>
      <c r="AZ81" s="332">
        <f t="shared" si="5"/>
        <v>52</v>
      </c>
    </row>
    <row r="82" spans="2:52" ht="18.75">
      <c r="B82" s="333" t="s">
        <v>100</v>
      </c>
      <c r="C82" s="333">
        <v>1</v>
      </c>
      <c r="D82" s="333">
        <v>1</v>
      </c>
      <c r="E82" s="333">
        <v>0</v>
      </c>
      <c r="F82" s="333">
        <v>2</v>
      </c>
      <c r="G82" s="333">
        <v>3</v>
      </c>
      <c r="H82" s="333">
        <v>0</v>
      </c>
      <c r="I82" s="333">
        <v>0</v>
      </c>
      <c r="J82" s="333">
        <v>3</v>
      </c>
      <c r="K82" s="333">
        <v>0</v>
      </c>
      <c r="L82" s="333">
        <v>0</v>
      </c>
      <c r="M82" s="333">
        <v>0</v>
      </c>
      <c r="N82" s="333">
        <v>0</v>
      </c>
      <c r="O82" s="333">
        <v>0</v>
      </c>
      <c r="P82" s="333">
        <v>0</v>
      </c>
      <c r="Q82" s="333">
        <v>0</v>
      </c>
      <c r="R82" s="333">
        <v>0</v>
      </c>
      <c r="S82" s="333">
        <v>0</v>
      </c>
      <c r="T82" s="333">
        <v>0</v>
      </c>
      <c r="U82" s="333">
        <v>3</v>
      </c>
      <c r="V82" s="333">
        <v>10</v>
      </c>
      <c r="W82" s="333">
        <v>1</v>
      </c>
      <c r="X82" s="333">
        <v>14</v>
      </c>
      <c r="Y82" s="333">
        <v>0</v>
      </c>
      <c r="Z82" s="333">
        <v>0</v>
      </c>
      <c r="AA82" s="333">
        <v>0</v>
      </c>
      <c r="AB82" s="333">
        <v>0</v>
      </c>
      <c r="AC82" s="333">
        <v>0</v>
      </c>
      <c r="AD82" s="333">
        <v>0</v>
      </c>
      <c r="AE82" s="333">
        <v>0</v>
      </c>
      <c r="AF82" s="333">
        <v>0</v>
      </c>
      <c r="AG82" s="333">
        <v>0</v>
      </c>
      <c r="AH82" s="333">
        <v>0</v>
      </c>
      <c r="AI82" s="333">
        <v>0</v>
      </c>
      <c r="AJ82" s="333">
        <v>0</v>
      </c>
      <c r="AK82" s="333">
        <v>0</v>
      </c>
      <c r="AL82" s="333">
        <v>4</v>
      </c>
      <c r="AM82" s="333">
        <v>4</v>
      </c>
      <c r="AN82" s="333">
        <v>10</v>
      </c>
      <c r="AO82" s="333">
        <v>1</v>
      </c>
      <c r="AP82" s="333">
        <v>19</v>
      </c>
      <c r="AQ82" s="333">
        <v>14</v>
      </c>
      <c r="AR82" s="333">
        <v>1</v>
      </c>
      <c r="AS82" s="333">
        <v>0.4</v>
      </c>
      <c r="AT82" s="334">
        <v>0.2857142857142857</v>
      </c>
      <c r="AU82" s="332">
        <f t="shared" si="6"/>
        <v>4</v>
      </c>
      <c r="AV82" s="332">
        <f t="shared" si="7"/>
        <v>1</v>
      </c>
      <c r="AW82" s="332">
        <f t="shared" si="8"/>
        <v>0</v>
      </c>
      <c r="AX82" s="332">
        <v>0</v>
      </c>
      <c r="AY82" s="332">
        <f t="shared" si="9"/>
        <v>14</v>
      </c>
      <c r="AZ82" s="332">
        <f t="shared" si="5"/>
        <v>19</v>
      </c>
    </row>
    <row r="83" spans="2:52" ht="18.75">
      <c r="B83" s="333" t="s">
        <v>101</v>
      </c>
      <c r="C83" s="333">
        <v>0</v>
      </c>
      <c r="D83" s="333">
        <v>0</v>
      </c>
      <c r="E83" s="333">
        <v>0</v>
      </c>
      <c r="F83" s="333">
        <v>0</v>
      </c>
      <c r="G83" s="333">
        <v>0</v>
      </c>
      <c r="H83" s="333">
        <v>0</v>
      </c>
      <c r="I83" s="333">
        <v>0</v>
      </c>
      <c r="J83" s="333">
        <v>0</v>
      </c>
      <c r="K83" s="333">
        <v>0</v>
      </c>
      <c r="L83" s="333">
        <v>0</v>
      </c>
      <c r="M83" s="333">
        <v>0</v>
      </c>
      <c r="N83" s="333">
        <v>0</v>
      </c>
      <c r="O83" s="333">
        <v>0</v>
      </c>
      <c r="P83" s="333">
        <v>0</v>
      </c>
      <c r="Q83" s="333">
        <v>0</v>
      </c>
      <c r="R83" s="333">
        <v>0</v>
      </c>
      <c r="S83" s="333">
        <v>0</v>
      </c>
      <c r="T83" s="333">
        <v>0</v>
      </c>
      <c r="U83" s="333">
        <v>3</v>
      </c>
      <c r="V83" s="333">
        <v>8</v>
      </c>
      <c r="W83" s="333">
        <v>2</v>
      </c>
      <c r="X83" s="333">
        <v>13</v>
      </c>
      <c r="Y83" s="333">
        <v>0</v>
      </c>
      <c r="Z83" s="333">
        <v>0</v>
      </c>
      <c r="AA83" s="333">
        <v>0</v>
      </c>
      <c r="AB83" s="333">
        <v>0</v>
      </c>
      <c r="AC83" s="333">
        <v>0</v>
      </c>
      <c r="AD83" s="333">
        <v>0</v>
      </c>
      <c r="AE83" s="333">
        <v>0</v>
      </c>
      <c r="AF83" s="333">
        <v>0</v>
      </c>
      <c r="AG83" s="333">
        <v>0</v>
      </c>
      <c r="AH83" s="333">
        <v>0</v>
      </c>
      <c r="AI83" s="333">
        <v>0</v>
      </c>
      <c r="AJ83" s="333">
        <v>0</v>
      </c>
      <c r="AK83" s="333">
        <v>0</v>
      </c>
      <c r="AL83" s="333">
        <v>0</v>
      </c>
      <c r="AM83" s="333">
        <v>3</v>
      </c>
      <c r="AN83" s="333">
        <v>8</v>
      </c>
      <c r="AO83" s="333">
        <v>2</v>
      </c>
      <c r="AP83" s="333">
        <v>13</v>
      </c>
      <c r="AQ83" s="333">
        <v>11</v>
      </c>
      <c r="AR83" s="333">
        <v>0</v>
      </c>
      <c r="AS83" s="333">
        <v>0</v>
      </c>
      <c r="AT83" s="334">
        <v>0</v>
      </c>
      <c r="AU83" s="332">
        <f t="shared" si="6"/>
        <v>0</v>
      </c>
      <c r="AV83" s="332">
        <f t="shared" si="7"/>
        <v>0</v>
      </c>
      <c r="AW83" s="332">
        <f t="shared" si="8"/>
        <v>0</v>
      </c>
      <c r="AX83" s="332">
        <v>0</v>
      </c>
      <c r="AY83" s="332">
        <f t="shared" si="9"/>
        <v>13</v>
      </c>
      <c r="AZ83" s="332">
        <f t="shared" si="5"/>
        <v>13</v>
      </c>
    </row>
    <row r="84" spans="2:52" ht="18.75">
      <c r="B84" s="333" t="s">
        <v>20</v>
      </c>
      <c r="C84" s="333">
        <v>1641</v>
      </c>
      <c r="D84" s="333">
        <v>558</v>
      </c>
      <c r="E84" s="333">
        <v>766</v>
      </c>
      <c r="F84" s="333">
        <v>2965</v>
      </c>
      <c r="G84" s="333">
        <v>541</v>
      </c>
      <c r="H84" s="333">
        <v>143</v>
      </c>
      <c r="I84" s="333">
        <v>111</v>
      </c>
      <c r="J84" s="333">
        <v>795</v>
      </c>
      <c r="K84" s="333">
        <v>96</v>
      </c>
      <c r="L84" s="333">
        <v>168</v>
      </c>
      <c r="M84" s="333">
        <v>294</v>
      </c>
      <c r="N84" s="333">
        <v>558</v>
      </c>
      <c r="O84" s="333">
        <v>1</v>
      </c>
      <c r="P84" s="333">
        <v>65</v>
      </c>
      <c r="Q84" s="333">
        <v>67</v>
      </c>
      <c r="R84" s="333">
        <v>72</v>
      </c>
      <c r="S84" s="333">
        <v>205</v>
      </c>
      <c r="T84" s="333">
        <v>277</v>
      </c>
      <c r="U84" s="333">
        <v>414</v>
      </c>
      <c r="V84" s="333">
        <v>1053</v>
      </c>
      <c r="W84" s="333">
        <v>1485</v>
      </c>
      <c r="X84" s="333">
        <v>3229</v>
      </c>
      <c r="Y84" s="333">
        <v>74</v>
      </c>
      <c r="Z84" s="333">
        <v>0</v>
      </c>
      <c r="AA84" s="333">
        <v>0</v>
      </c>
      <c r="AB84" s="333">
        <v>74</v>
      </c>
      <c r="AC84" s="333">
        <v>34</v>
      </c>
      <c r="AD84" s="333">
        <v>2</v>
      </c>
      <c r="AE84" s="333">
        <v>2</v>
      </c>
      <c r="AF84" s="333">
        <v>38</v>
      </c>
      <c r="AG84" s="333">
        <v>14</v>
      </c>
      <c r="AH84" s="333">
        <v>0</v>
      </c>
      <c r="AI84" s="333">
        <v>0</v>
      </c>
      <c r="AJ84" s="333">
        <v>14</v>
      </c>
      <c r="AK84" s="333">
        <v>1392</v>
      </c>
      <c r="AL84" s="333">
        <v>2678</v>
      </c>
      <c r="AM84" s="333">
        <v>1350</v>
      </c>
      <c r="AN84" s="333">
        <v>2293</v>
      </c>
      <c r="AO84" s="333">
        <v>2949</v>
      </c>
      <c r="AP84" s="333">
        <v>9270</v>
      </c>
      <c r="AQ84" s="333">
        <v>3643</v>
      </c>
      <c r="AR84" s="333" t="e">
        <v>#DIV/0!</v>
      </c>
      <c r="AS84" s="333" t="e">
        <v>#DIV/0!</v>
      </c>
      <c r="AT84" s="333" t="e">
        <v>#DIV/0!</v>
      </c>
      <c r="AU84" s="332">
        <f aca="true" t="shared" si="10" ref="AU84:AZ84">SUM(AU81:AU83,AU74:AU79,AU68:AU72,AU58:AU66,AU50:AU55,AU17:AU48,AU6:AU14)</f>
        <v>2278</v>
      </c>
      <c r="AV84" s="332">
        <f t="shared" si="10"/>
        <v>869</v>
      </c>
      <c r="AW84" s="332">
        <f t="shared" si="10"/>
        <v>1171</v>
      </c>
      <c r="AX84" s="332">
        <f t="shared" si="10"/>
        <v>1392</v>
      </c>
      <c r="AY84" s="332">
        <f t="shared" si="10"/>
        <v>3508</v>
      </c>
      <c r="AZ84" s="332">
        <f t="shared" si="10"/>
        <v>9218</v>
      </c>
    </row>
    <row r="86" ht="18.75">
      <c r="AT86" s="334"/>
    </row>
    <row r="87" spans="2:46" ht="18.75">
      <c r="B87" s="333" t="s">
        <v>225</v>
      </c>
      <c r="AT87" s="334"/>
    </row>
    <row r="88" spans="2:46" ht="18.75">
      <c r="B88" s="333" t="s">
        <v>226</v>
      </c>
      <c r="AT88" s="334"/>
    </row>
    <row r="89" spans="2:46" ht="18.75">
      <c r="B89" s="333" t="s">
        <v>192</v>
      </c>
      <c r="AT89" s="334"/>
    </row>
    <row r="90" spans="2:46" ht="18.75">
      <c r="B90" s="333" t="s">
        <v>192</v>
      </c>
      <c r="AT90" s="334"/>
    </row>
    <row r="91" spans="2:46" ht="18.75">
      <c r="B91" s="333" t="s">
        <v>254</v>
      </c>
      <c r="AT91" s="3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 v</cp:lastModifiedBy>
  <cp:lastPrinted>2005-10-07T06:58:03Z</cp:lastPrinted>
  <dcterms:created xsi:type="dcterms:W3CDTF">2002-11-06T01:16:31Z</dcterms:created>
  <dcterms:modified xsi:type="dcterms:W3CDTF">2006-05-26T06:16:49Z</dcterms:modified>
  <cp:category/>
  <cp:version/>
  <cp:contentType/>
  <cp:contentStatus/>
</cp:coreProperties>
</file>