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1715" windowHeight="5685" tabRatio="602" activeTab="0"/>
  </bookViews>
  <sheets>
    <sheet name="ข้าราชการ" sheetId="1" r:id="rId1"/>
    <sheet name="แยก" sheetId="2" r:id="rId2"/>
    <sheet name="สัดส่วน" sheetId="3" r:id="rId3"/>
    <sheet name="สัดส่วนแยกสาย" sheetId="4" r:id="rId4"/>
    <sheet name="สัดส่วนวิทยาเขต" sheetId="5" r:id="rId5"/>
    <sheet name="บุคลากรใหม่" sheetId="6" r:id="rId6"/>
  </sheets>
  <definedNames>
    <definedName name="_xlnm.Print_Area" localSheetId="0">'ข้าราชการ'!$A$76:$V$143</definedName>
    <definedName name="_xlnm.Print_Titles" localSheetId="0">'ข้าราชการ'!$76:$80</definedName>
    <definedName name="_xlnm.Print_Titles" localSheetId="5">'บุคลากรใหม่'!$1:$5</definedName>
    <definedName name="_xlnm.Print_Titles" localSheetId="2">'สัดส่วน'!$1:$5</definedName>
    <definedName name="_xlnm.Print_Titles" localSheetId="3">'สัดส่วนแยกสาย'!$1:$3</definedName>
  </definedNames>
  <calcPr fullCalcOnLoad="1"/>
</workbook>
</file>

<file path=xl/comments3.xml><?xml version="1.0" encoding="utf-8"?>
<comments xmlns="http://schemas.openxmlformats.org/spreadsheetml/2006/main">
  <authors>
    <author>Toy</author>
  </authors>
  <commentList>
    <comment ref="A50" authorId="0">
      <text>
        <r>
          <rPr>
            <b/>
            <sz val="8"/>
            <rFont val="Tahoma"/>
            <family val="0"/>
          </rPr>
          <t>Toy: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Toy</author>
  </authors>
  <commentList>
    <comment ref="H2" authorId="0">
      <text>
        <r>
          <rPr>
            <b/>
            <sz val="8"/>
            <rFont val="Tahoma"/>
            <family val="0"/>
          </rPr>
          <t>Toy: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<sst xmlns="http://schemas.openxmlformats.org/spreadsheetml/2006/main" count="743" uniqueCount="269">
  <si>
    <t>หน่วยงาน</t>
  </si>
  <si>
    <t>คณะเกษตร</t>
  </si>
  <si>
    <t>คณะบริหารธุรกิจ</t>
  </si>
  <si>
    <t>คณะประมง</t>
  </si>
  <si>
    <t>คณะมนุษยศาสตร์</t>
  </si>
  <si>
    <t>คณะวนศาสตร์</t>
  </si>
  <si>
    <t>คณะวิทยาศาสตร์</t>
  </si>
  <si>
    <t>คณะวิศวกรรมศาสตร์</t>
  </si>
  <si>
    <t>คณะศิลปศาสตร์และวิทยาศาสตร์</t>
  </si>
  <si>
    <t>คณะศึกษาศาสตร์</t>
  </si>
  <si>
    <t>คณะเศรษฐศาสตร์</t>
  </si>
  <si>
    <t>คณะสังคมศาสตร์</t>
  </si>
  <si>
    <t>คณะสัตวแพทยศาสตร์</t>
  </si>
  <si>
    <t>คณะอุตสาหกรรมเกษตร</t>
  </si>
  <si>
    <t>บัณฑิตวิทยาลัย</t>
  </si>
  <si>
    <t>สถาบันค้นคว้าและพัฒนาผลิตภัณฑ์อาหาร</t>
  </si>
  <si>
    <t>สำนักงานอธิการบดี</t>
  </si>
  <si>
    <t>สำนักบริการคอมพิวเตอร์</t>
  </si>
  <si>
    <t>สำนักส่งเสริมและฝึกอบรม</t>
  </si>
  <si>
    <t>สำนักหอสมุด</t>
  </si>
  <si>
    <t>รวม</t>
  </si>
  <si>
    <t>รหัส</t>
  </si>
  <si>
    <t>B01</t>
  </si>
  <si>
    <t>ข้าราชการ</t>
  </si>
  <si>
    <t>ก</t>
  </si>
  <si>
    <t>ข</t>
  </si>
  <si>
    <t>ค</t>
  </si>
  <si>
    <t>พนักงาน</t>
  </si>
  <si>
    <t>(มีคนครอง)</t>
  </si>
  <si>
    <t>ลูกจ้าง</t>
  </si>
  <si>
    <t>ประจำ</t>
  </si>
  <si>
    <t>ทั้งสิ้น</t>
  </si>
  <si>
    <t>B02</t>
  </si>
  <si>
    <t>B03</t>
  </si>
  <si>
    <t>B04</t>
  </si>
  <si>
    <t>B05</t>
  </si>
  <si>
    <t>สถาบันค้นคว้าและพัฒนาผลิตผลทางการเกษตรและอุตสาหกรรมเกษตร</t>
  </si>
  <si>
    <t xml:space="preserve">สถาบันวิจัยและพัฒนาแห่ง ม.ก.  </t>
  </si>
  <si>
    <t>สำนักทะเบียนและประมวลผล</t>
  </si>
  <si>
    <t>สำนักพิพิธภัณฑ์และวัฒนธรรมการเกษตร</t>
  </si>
  <si>
    <t>สถาบันสุวรรณวาจกกสิกิจเพื่อการค้นคว้าและพัฒนาปศุสัตว์</t>
  </si>
  <si>
    <t>สถาบันอินทรีย์จันทรสถิตย์เพื่อการค้นคว้าและพัฒนาด้านพืชศาสตร์</t>
  </si>
  <si>
    <t>คณะสถาปัตยกรรมศาสตร์</t>
  </si>
  <si>
    <t>คณะทรัพยากรธรรมชาติและอุตสาหกรรมเกษตร</t>
  </si>
  <si>
    <t>คณะวิทยาศาสตร์และวิศวกรรมศาสตร์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</si>
  <si>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</si>
  <si>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</si>
  <si>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</si>
  <si>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</si>
  <si>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</si>
  <si>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</si>
  <si>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</si>
  <si>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</si>
  <si>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</si>
  <si>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</si>
  <si>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</si>
  <si>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</si>
  <si>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</si>
  <si>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</si>
  <si>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</si>
  <si>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</si>
  <si>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</si>
  <si>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</si>
  <si>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</si>
  <si>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</si>
  <si>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B43</t>
  </si>
  <si>
    <t>K01</t>
  </si>
  <si>
    <t>K02</t>
  </si>
  <si>
    <t>K09</t>
  </si>
  <si>
    <t>K10</t>
  </si>
  <si>
    <t>K13</t>
  </si>
  <si>
    <t>K18</t>
  </si>
  <si>
    <t>K23</t>
  </si>
  <si>
    <t>S01</t>
  </si>
  <si>
    <t>S02</t>
  </si>
  <si>
    <t>S03</t>
  </si>
  <si>
    <t>สาย ข.</t>
  </si>
  <si>
    <t xml:space="preserve">สาย ก. </t>
  </si>
  <si>
    <t>คุณวุฒิ</t>
  </si>
  <si>
    <t>ป.ตรี</t>
  </si>
  <si>
    <t>ป.โท</t>
  </si>
  <si>
    <t>ป.เอก</t>
  </si>
  <si>
    <t>อ.</t>
  </si>
  <si>
    <t>ผศ.</t>
  </si>
  <si>
    <t>รศ.</t>
  </si>
  <si>
    <t>ศ.</t>
  </si>
  <si>
    <t>สาย ค.</t>
  </si>
  <si>
    <t>ตำแหน่งทางวิชาการ</t>
  </si>
  <si>
    <t>สถาบันค้นคว้าและพัฒนาผลิตผลทางการเกษตรฯ</t>
  </si>
  <si>
    <t>คณะทรัพยากรธรรมฃาติและอุตสาหกรรมเกษตร</t>
  </si>
  <si>
    <t>รวมประเภท :  พนักงาน</t>
  </si>
  <si>
    <t>&lt;ป.ตรี</t>
  </si>
  <si>
    <t>รวมประเภท : ข้าราชการ</t>
  </si>
  <si>
    <t>รวมทั้งสิ้น  (ข้าราชการ + พนักงาน)</t>
  </si>
  <si>
    <t>รวมข้าราชการ  +  พนักงาน</t>
  </si>
  <si>
    <t>K08</t>
  </si>
  <si>
    <t>K22</t>
  </si>
  <si>
    <t>วิทยาเขตลพบุรี</t>
  </si>
  <si>
    <t>วิทยาเขตสุพรรณบุรี</t>
  </si>
  <si>
    <t>วิทยาเขตกระบี่</t>
  </si>
  <si>
    <t>B0111</t>
  </si>
  <si>
    <t>วิทยาลัยสิ่งแวดล้อม</t>
  </si>
  <si>
    <t>วิทยาลัยเทคนิคการสัตวแพทย์</t>
  </si>
  <si>
    <t>B0126</t>
  </si>
  <si>
    <t>B0130</t>
  </si>
  <si>
    <t>B0133</t>
  </si>
  <si>
    <t>ศูนย์พัฒนาและถ่ายทอดเทคโนโลยีรัฐร่วมเอกชน</t>
  </si>
  <si>
    <t>สถาบันภาษาศาสตร์และวัฒนธรรมศึกษาราชนครินทร์</t>
  </si>
  <si>
    <r>
      <t>ผู้จัดทำ</t>
    </r>
    <r>
      <rPr>
        <sz val="12"/>
        <rFont val="Cordia New"/>
        <family val="2"/>
      </rPr>
      <t>………………………</t>
    </r>
  </si>
  <si>
    <r>
      <t>หัวหน้างานทะเบียนประวัติ</t>
    </r>
    <r>
      <rPr>
        <sz val="12"/>
        <rFont val="Cordia New"/>
        <family val="2"/>
      </rPr>
      <t>………………..</t>
    </r>
  </si>
  <si>
    <t>สำนักงานวิทยาเขตศรีราชา</t>
  </si>
  <si>
    <t>คณะวิทยาการจัดการ</t>
  </si>
  <si>
    <t>คณะวิศวกรรมศาสตร์ศรีราชา</t>
  </si>
  <si>
    <t>สถาบันอินทรีจันทรสถิตย์เพื่อการพัฒนาและค้นคว้าพืชศาสตร์</t>
  </si>
  <si>
    <t>ศูนย์นานาชาติสิรินทรเพื่อการวิจัยพัฒนาและถ่ายทอดเทคโนโลยี</t>
  </si>
  <si>
    <t>สำนักงานวิทยาเขตเฉลิมพระเกียรติจังหวัดสกลนคร</t>
  </si>
  <si>
    <t>S04</t>
  </si>
  <si>
    <t>คณะศิลปศาสตร์และวิทยาการจัดการ</t>
  </si>
  <si>
    <t>สำนักประกันคุณภาพ</t>
  </si>
  <si>
    <r>
      <t>ผู้จัดทำ</t>
    </r>
    <r>
      <rPr>
        <sz val="11.5"/>
        <rFont val="Cordia New"/>
        <family val="2"/>
      </rPr>
      <t>………………………</t>
    </r>
  </si>
  <si>
    <r>
      <t>หัวหน้างานทะเบียนประวัติ</t>
    </r>
    <r>
      <rPr>
        <sz val="11.5"/>
        <rFont val="Cordia New"/>
        <family val="2"/>
      </rPr>
      <t>………………..</t>
    </r>
  </si>
  <si>
    <t>S05</t>
  </si>
  <si>
    <t>สำนักวิทยบริการ</t>
  </si>
  <si>
    <t>เงินรายได้</t>
  </si>
  <si>
    <t>ศูนย์การศึกษานานาชาติ</t>
  </si>
  <si>
    <t>สำนักพิมพ์</t>
  </si>
  <si>
    <t>วิทยาเขต</t>
  </si>
  <si>
    <t>พิเศษ</t>
  </si>
  <si>
    <t>สามารถพิเศษ</t>
  </si>
  <si>
    <t>บางเขน</t>
  </si>
  <si>
    <t>กำแพงแสน</t>
  </si>
  <si>
    <t>เฉลิมพระเกียรติ จังหวัด สกลนคร</t>
  </si>
  <si>
    <t>ศรีราชา</t>
  </si>
  <si>
    <t>ลพบุรี</t>
  </si>
  <si>
    <t>สุพรรณบุรี</t>
  </si>
  <si>
    <t>กระบี่</t>
  </si>
  <si>
    <t>โครงการจัดตั้งวิทยาเขตลพบุรี</t>
  </si>
  <si>
    <t>โครงการจัดตั้งวิทยาเขตสุพรรณบุรี</t>
  </si>
  <si>
    <t xml:space="preserve">คณะวิทยาศาสตร์และวิศวกรรมศาสตร์ </t>
  </si>
  <si>
    <t xml:space="preserve">คณะศิลปศาสตร์และวิทยาการจัดการ </t>
  </si>
  <si>
    <t xml:space="preserve">สำนักวิทยบริการ </t>
  </si>
  <si>
    <t>สถาบันค้นคว้าและพัฒนาระบบนิเวศเกษตร</t>
  </si>
  <si>
    <t>คณะวิทยาการจัดการ วิทยาเขตศรีราชา</t>
  </si>
  <si>
    <t>คณะทรัพยากรและสิ่งแวดล้อม วิทยาเขตศรีราชา</t>
  </si>
  <si>
    <t>คณะทรัพยากรและสิ่งแวดล้อม</t>
  </si>
  <si>
    <t>คณะวิศวกรรมศาสตร์ ศรีราชา</t>
  </si>
  <si>
    <t>คณะเกษตร  กำแพงแสน</t>
  </si>
  <si>
    <t>ชาวต่าง</t>
  </si>
  <si>
    <t>ประเทศ</t>
  </si>
  <si>
    <t>ผู้ทรง</t>
  </si>
  <si>
    <t>ผู้มีความรู้</t>
  </si>
  <si>
    <t>ความ</t>
  </si>
  <si>
    <t>สามารถ</t>
  </si>
  <si>
    <t>ศูนย์เทคโนโลยีชีวภาพเกษตร (กพส.)</t>
  </si>
  <si>
    <t>เงิน</t>
  </si>
  <si>
    <t>งบ</t>
  </si>
  <si>
    <t>ประมาณ</t>
  </si>
  <si>
    <t>รายได้</t>
  </si>
  <si>
    <t>ลูกจ้างชั่วคราว</t>
  </si>
  <si>
    <t>ที่</t>
  </si>
  <si>
    <t>ลำดับ</t>
  </si>
  <si>
    <t>งบประมาณ</t>
  </si>
  <si>
    <t>คลีนิกเทคโนโลยี  (กพส.)</t>
  </si>
  <si>
    <t>B49</t>
  </si>
  <si>
    <t xml:space="preserve">สำนักงานวิทยาเขตเฉลิมพระเกียรติจังหวัดสกลนคร </t>
  </si>
  <si>
    <t>บัณฑิตศึกษาสถาน</t>
  </si>
  <si>
    <t>สำนักงานอธิการบดี กพส.</t>
  </si>
  <si>
    <t>คณะเกษตร  กพส.</t>
  </si>
  <si>
    <t>คณะประมง กพส.</t>
  </si>
  <si>
    <t>คณะวิศวกรรมศาสตร์ กพส.</t>
  </si>
  <si>
    <t>คณะศึกษาศาสตร์ กพส.</t>
  </si>
  <si>
    <t>คณะสัตวแพทยศาสตร์ กพส.</t>
  </si>
  <si>
    <t>บัณฑิตวิทยาลัย กพส.</t>
  </si>
  <si>
    <t>สถาบันวิจัยและพัฒนาแห่ง ม.ก. กพส.</t>
  </si>
  <si>
    <t>สถาบันสุวรรณวาจกกสิกิจเพื่อการค้นคว้าและพัฒนาปศุสัตว์ กพส.</t>
  </si>
  <si>
    <t>สำนักส่งเสริมและฝึกอบรม กพส.</t>
  </si>
  <si>
    <t>สำนักหอสมุด กพส.</t>
  </si>
  <si>
    <t>สำนักพิพิธภัณฑ์และวัฒนธรรมเกษตร</t>
  </si>
  <si>
    <t xml:space="preserve">   คณะศึกษาศาสตร์</t>
  </si>
  <si>
    <t xml:space="preserve">   โรงเรียนสาธิตฯ</t>
  </si>
  <si>
    <t xml:space="preserve">   คณะศึกษาศาสตร์ กพส.</t>
  </si>
  <si>
    <t xml:space="preserve">   โรงเรียนสาธิตฯ  กพส.</t>
  </si>
  <si>
    <t xml:space="preserve">             </t>
  </si>
  <si>
    <t>B44</t>
  </si>
  <si>
    <t>ศูนย์ผลิตภัณฑ์นม</t>
  </si>
  <si>
    <t>ศูนย์หนังสือ</t>
  </si>
  <si>
    <t>สถาบันวิชาการด้านสหกรณ์</t>
  </si>
  <si>
    <t>K24</t>
  </si>
  <si>
    <t>คณะวิทยาศาสตร์การกีฬา</t>
  </si>
  <si>
    <t>วิทยาเขตบางเขน</t>
  </si>
  <si>
    <t>วิทยาเขตกำแพงแสน</t>
  </si>
  <si>
    <t>วิทยาเขตศรีราชา</t>
  </si>
  <si>
    <t>สำนักหอสมุด กำแพงแสน</t>
  </si>
  <si>
    <t>สำนักงานวิทยาเขตกำแพงแสน</t>
  </si>
  <si>
    <t>สำนักส่งเสริมและฝึกอบรม กำแพงแสน</t>
  </si>
  <si>
    <t>สำนักบริการวิทยาการ</t>
  </si>
  <si>
    <t>สำนักส่งเสริมและฝึกอบรม  กำแพงแสน</t>
  </si>
  <si>
    <t>สถาบันวิจัยและพัฒนาแห่ง ม.ก. กำแพงแสน</t>
  </si>
  <si>
    <t>คณะเกษตร กำแพงแสน</t>
  </si>
  <si>
    <t>คณะวิศวกรรมศาสตร์ กำแพงแสน</t>
  </si>
  <si>
    <t>คณะศึกษาศาสตร์ กำแพงแสน</t>
  </si>
  <si>
    <t>พนักงานเงินรายได้</t>
  </si>
  <si>
    <t>ลูกจ้างชั่วคราวเงินงบประมาณ</t>
  </si>
  <si>
    <t>ลูกจ้างชั่วคราวเงินรายได้</t>
  </si>
  <si>
    <t>อื่นๆ</t>
  </si>
  <si>
    <t>ลูกจ้างชาวต่างประเทศ</t>
  </si>
  <si>
    <t>ผู้ทรงคุณวุฒิพิเศษ</t>
  </si>
  <si>
    <t>ผู้มีความรู้ความสามารถ</t>
  </si>
  <si>
    <r>
      <t>ผู้จัดทำ</t>
    </r>
    <r>
      <rPr>
        <sz val="10"/>
        <rFont val="Cordia New"/>
        <family val="2"/>
      </rPr>
      <t>………………………</t>
    </r>
  </si>
  <si>
    <r>
      <t>หัวหน้างานทะเบียนประวัติ</t>
    </r>
    <r>
      <rPr>
        <sz val="10"/>
        <rFont val="Cordia New"/>
        <family val="2"/>
      </rPr>
      <t>………………..</t>
    </r>
  </si>
  <si>
    <t>ขค</t>
  </si>
  <si>
    <t>สัดส่วน</t>
  </si>
  <si>
    <t>ก:ขค</t>
  </si>
  <si>
    <t>ผู้จัดทำ………………………</t>
  </si>
  <si>
    <t>หัวหน้างานทะเบียนประวัติ………………..</t>
  </si>
  <si>
    <t>ก:ข</t>
  </si>
  <si>
    <t>ก:ค</t>
  </si>
  <si>
    <t>รวมวิทยาเขตบางเขน</t>
  </si>
  <si>
    <t>รวมวิทยาเขตกำแพงแสน</t>
  </si>
  <si>
    <t>รวมวิทยาเขตเฉลิมพระเกียรติ จังหวัดสกลนคร</t>
  </si>
  <si>
    <t>รวมวิทยาเขตศรีราชา</t>
  </si>
  <si>
    <t>รวมวิทยเขตลพบุรี</t>
  </si>
  <si>
    <t>รวมวิทยาเขตสุพรรณบุรี</t>
  </si>
  <si>
    <t>รวมวิทยาเขตกระบี่</t>
  </si>
  <si>
    <t>ก:ขคอื่นๆ</t>
  </si>
  <si>
    <r>
      <t>ตารางที่ 3  สรุปข้อมูล</t>
    </r>
    <r>
      <rPr>
        <b/>
        <i/>
        <sz val="14"/>
        <rFont val="EucrosiaUPC"/>
        <family val="1"/>
      </rPr>
      <t xml:space="preserve"> ข้าราชการ</t>
    </r>
    <r>
      <rPr>
        <b/>
        <sz val="14"/>
        <rFont val="EucrosiaUPC"/>
        <family val="1"/>
      </rPr>
      <t xml:space="preserve"> มหาวิทยาลัยเกษตรศาสตร์ จำแนกตามคณะ / สำนัก / สถาบัน</t>
    </r>
  </si>
  <si>
    <r>
      <t xml:space="preserve">ตารางที่ 4  สรุปข้อมูล  </t>
    </r>
    <r>
      <rPr>
        <b/>
        <i/>
        <sz val="14"/>
        <rFont val="EucrosiaUPC"/>
        <family val="1"/>
      </rPr>
      <t>พนักงาน</t>
    </r>
    <r>
      <rPr>
        <b/>
        <sz val="14"/>
        <rFont val="EucrosiaUPC"/>
        <family val="1"/>
      </rPr>
      <t xml:space="preserve"> มหาวิทยาลัยเกษตรศาสตร์ จำแนกตามคณะ / สำนัก / สถาบัน</t>
    </r>
  </si>
  <si>
    <t>วิทยาเขตเฉลิมพระเกียรติ จังหวัดสกลนคร</t>
  </si>
  <si>
    <t>วิทยเขตลพบุรี</t>
  </si>
  <si>
    <t xml:space="preserve">   คณะศึกษาศาสตร์ กำแพงแสน</t>
  </si>
  <si>
    <t xml:space="preserve">   โรงเรียนสาธิตฯ  กำแพงแสน</t>
  </si>
  <si>
    <t>คณะสัตวแพทยศาสตร์ กำแพงแสน</t>
  </si>
  <si>
    <t>สำนักวิทยาเขตกำแพงแสน</t>
  </si>
  <si>
    <t>B0144</t>
  </si>
  <si>
    <t>คณะศึกษาศาสตร์  กำแพงแสน</t>
  </si>
  <si>
    <t xml:space="preserve">   คณะศึกษาศาสตร์  กำแพงแสน</t>
  </si>
  <si>
    <t>คณะสัตวแพทยศาสตร์  กำแพงแสน</t>
  </si>
  <si>
    <t>คณะวิทยาการจัดการ ศรีราชา</t>
  </si>
  <si>
    <t>คณะทรัพยากรและสิ่งแวดล้อม ศรีราชา</t>
  </si>
  <si>
    <t xml:space="preserve">วิทยาเขตเฉลิมพระเกียรติจังหวัดสกลนคร </t>
  </si>
  <si>
    <t>1:</t>
  </si>
  <si>
    <t>สัดส่วน (เมื่อ ก= 1หน่วย)</t>
  </si>
  <si>
    <t>ศูนย์นานาชาติสิรินธรเพื่อการวิจัยและถ่ายทอดเทคโนโลยี</t>
  </si>
  <si>
    <t>สำนักหอสมุด  กำแพงแสน</t>
  </si>
  <si>
    <t>ลูกจ้างชั่วคราวเงินรายได้จ้างเอง</t>
  </si>
  <si>
    <t>ศูนย์นานาชาติสิรินธรเพื่อการวิจัยพัฒนาและถ่ายทอดเทคโนโลยี</t>
  </si>
  <si>
    <t>ราชการ</t>
  </si>
  <si>
    <t>พนักงานราชการ</t>
  </si>
  <si>
    <t>โครงการจัดตั้งวิทยาเขตกระบี่</t>
  </si>
  <si>
    <t>บัณฑิตศึกษาสถาน ศรีราชา</t>
  </si>
  <si>
    <t>สำนักทะเบียนและปรมวลผล</t>
  </si>
  <si>
    <t>ศูนย์วิทยาการเทคโนโลยีชีวภาพทางการเกษตรแห่งชาติ</t>
  </si>
  <si>
    <t>คิดเป็นร้อยละ</t>
  </si>
  <si>
    <t>ร้อยละ</t>
  </si>
  <si>
    <t>คิดเป็น</t>
  </si>
  <si>
    <t>ตารางที่  1  จำนวนบุคลากรแยกตามประเภทบุคลากรและวิทยาเขต  ประจำเดือน  เมษายน  2549</t>
  </si>
  <si>
    <t>ที่มา : กองการเจ้าหน้าที่ มหาวิทยาลัยเกษตรศาสตร์  ข้อมูล ณ  วันที่  28/04/2549</t>
  </si>
  <si>
    <t>ประจำเดือน  เมษายน   2549</t>
  </si>
  <si>
    <t>ว/ด/ป ที่จัดทำ 5/05/2549</t>
  </si>
  <si>
    <r>
      <t>หัวหน้างานทะเบียนประวัติ</t>
    </r>
    <r>
      <rPr>
        <sz val="12"/>
        <rFont val="Cordia New"/>
        <family val="2"/>
      </rPr>
      <t>………………..    ว/ด/ป ที่จัดทำ 5/05/49</t>
    </r>
  </si>
  <si>
    <r>
      <t>ตารางที่ 7</t>
    </r>
    <r>
      <rPr>
        <b/>
        <sz val="14"/>
        <rFont val="Cordia New"/>
        <family val="2"/>
      </rPr>
      <t xml:space="preserve"> จำนวนบุคลากรแยกตามประเภท มหาวิทยาลัยเกษตรศาสตร์ ประจำเดือน  เมษายน  2549</t>
    </r>
  </si>
  <si>
    <t>ว/ด/ป ที่จัดทำ 5/05/49</t>
  </si>
  <si>
    <t>ตารางที่ 6  สัดส่วนบุคลากรสาย ก ต่อบุคลากรแต่ละสายแยกตามหน่วยงานและวิทยาเขต ประจำเดือน เมษายน 2549</t>
  </si>
  <si>
    <t xml:space="preserve">ตารางที่ 5  สัดส่วนของบุคลากรสาย ก ต่อบุคลากรแต่ละสายแยกตามวิทยาเขต ประจำเดือน เมษายน 2549 </t>
  </si>
  <si>
    <t>ตารางที่ 2  สรุปจำนวนบุคลากร มหาวิทยาลัยเกษตรศาสตร์ ประจำเดือน    เมษายน  2549</t>
  </si>
  <si>
    <t>หมายเหตุ  เฉพาะสำนักงานอธิการบดี  คำนวณสัดส่วนจากยอดรวมสาย ก ทั้งหมด เช่น ก:ข = 1:136/2751</t>
  </si>
  <si>
    <t>หมายเหตุ  จำนวนลูกจ้างชั่วคราวเงินรายได้วิทยาเขตเฉลิมพระเกียรติ จ.สกลนคร เป็นข้อมูล ณ วันที่ 12 เมษายน 2549</t>
  </si>
  <si>
    <t xml:space="preserve">               จำนวนพนักงานเงินรายได้และลูกจ้างชั่วคราวเงินรายได้วิทยาเขตศรีราชา เป็นข้อมูล เดือนมีนาคม 2549</t>
  </si>
  <si>
    <t>ว/ด/ป ที่จัดทำ 8/05/49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</si>
</sst>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_-* #,##0.000_-;\-* #,##0.000_-;_-* &quot;-&quot;??_-;_-@_-"/>
    <numFmt numFmtId="190" formatCode="_-* #,##0.0000_-;\-* #,##0.0000_-;_-* &quot;-&quot;??_-;_-@_-"/>
    <numFmt numFmtId="191" formatCode="_-* #,##0.00000_-;\-* #,##0.00000_-;_-* &quot;-&quot;??_-;_-@_-"/>
    <numFmt numFmtId="192" formatCode="0.000"/>
  </numFmts>
  <fonts count="66">
    <font>
      <sz val="14"/>
      <name val="Cordia New"/>
      <family val="0"/>
    </font>
    <font>
      <sz val="14"/>
      <name val="EucrosiaUPC"/>
      <family val="1"/>
    </font>
    <font>
      <b/>
      <sz val="13"/>
      <name val="EucrosiaUPC"/>
      <family val="1"/>
    </font>
    <font>
      <b/>
      <sz val="14"/>
      <name val="EucrosiaUPC"/>
      <family val="1"/>
    </font>
    <font>
      <sz val="13"/>
      <name val="EucrosiaUPC"/>
      <family val="1"/>
    </font>
    <font>
      <sz val="12"/>
      <name val="EucrosiaUPC"/>
      <family val="1"/>
    </font>
    <font>
      <b/>
      <sz val="14"/>
      <color indexed="10"/>
      <name val="EucrosiaUPC"/>
      <family val="1"/>
    </font>
    <font>
      <sz val="14"/>
      <color indexed="10"/>
      <name val="EucrosiaUPC"/>
      <family val="1"/>
    </font>
    <font>
      <sz val="13"/>
      <color indexed="10"/>
      <name val="EucrosiaUPC"/>
      <family val="1"/>
    </font>
    <font>
      <sz val="12"/>
      <name val="Cordia New"/>
      <family val="2"/>
    </font>
    <font>
      <sz val="12"/>
      <name val="CordiaUPC"/>
      <family val="2"/>
    </font>
    <font>
      <sz val="14"/>
      <color indexed="12"/>
      <name val="EucrosiaUPC"/>
      <family val="1"/>
    </font>
    <font>
      <sz val="14"/>
      <color indexed="14"/>
      <name val="EucrosiaUPC"/>
      <family val="1"/>
    </font>
    <font>
      <b/>
      <sz val="14"/>
      <color indexed="14"/>
      <name val="EucrosiaUPC"/>
      <family val="1"/>
    </font>
    <font>
      <sz val="13"/>
      <color indexed="14"/>
      <name val="EucrosiaUPC"/>
      <family val="1"/>
    </font>
    <font>
      <b/>
      <i/>
      <sz val="14"/>
      <name val="EucrosiaUPC"/>
      <family val="1"/>
    </font>
    <font>
      <sz val="11.5"/>
      <name val="EucrosiaUPC"/>
      <family val="1"/>
    </font>
    <font>
      <sz val="11.5"/>
      <name val="Cordia New"/>
      <family val="2"/>
    </font>
    <font>
      <b/>
      <sz val="11.5"/>
      <name val="EucrosiaUPC"/>
      <family val="1"/>
    </font>
    <font>
      <sz val="11"/>
      <name val="EucrosiaUPC"/>
      <family val="1"/>
    </font>
    <font>
      <b/>
      <sz val="13"/>
      <color indexed="10"/>
      <name val="EucrosiaUPC"/>
      <family val="1"/>
    </font>
    <font>
      <sz val="8"/>
      <name val="EucrosiaUPC"/>
      <family val="1"/>
    </font>
    <font>
      <sz val="10"/>
      <name val="EucrosiaUPC"/>
      <family val="1"/>
    </font>
    <font>
      <b/>
      <sz val="10"/>
      <name val="EucrosiaUPC"/>
      <family val="1"/>
    </font>
    <font>
      <b/>
      <sz val="12"/>
      <name val="EucrosiaUPC"/>
      <family val="1"/>
    </font>
    <font>
      <b/>
      <sz val="11"/>
      <name val="EucrosiaUPC"/>
      <family val="1"/>
    </font>
    <font>
      <b/>
      <sz val="14"/>
      <color indexed="63"/>
      <name val="EucrosiaUPC"/>
      <family val="1"/>
    </font>
    <font>
      <sz val="14"/>
      <color indexed="63"/>
      <name val="EucrosiaUPC"/>
      <family val="1"/>
    </font>
    <font>
      <b/>
      <sz val="14"/>
      <name val="Cordia New"/>
      <family val="2"/>
    </font>
    <font>
      <sz val="10"/>
      <color indexed="63"/>
      <name val="EucrosiaUPC"/>
      <family val="1"/>
    </font>
    <font>
      <sz val="11"/>
      <color indexed="63"/>
      <name val="EucrosiaUPC"/>
      <family val="1"/>
    </font>
    <font>
      <sz val="9"/>
      <name val="EucrosiaUPC"/>
      <family val="1"/>
    </font>
    <font>
      <sz val="8"/>
      <name val="Cordia New"/>
      <family val="0"/>
    </font>
    <font>
      <sz val="9"/>
      <color indexed="63"/>
      <name val="EucrosiaUPC"/>
      <family val="1"/>
    </font>
    <font>
      <sz val="10"/>
      <name val="Cordia New"/>
      <family val="0"/>
    </font>
    <font>
      <vertAlign val="superscript"/>
      <sz val="10"/>
      <name val="EucrosiaUPC"/>
      <family val="1"/>
    </font>
    <font>
      <b/>
      <sz val="10"/>
      <color indexed="10"/>
      <name val="EucrosiaUPC"/>
      <family val="1"/>
    </font>
    <font>
      <sz val="10"/>
      <name val="CordiaUPC"/>
      <family val="2"/>
    </font>
    <font>
      <sz val="7"/>
      <name val="EucrosiaUPC"/>
      <family val="1"/>
    </font>
    <font>
      <b/>
      <sz val="10"/>
      <name val="CordiaUPC"/>
      <family val="2"/>
    </font>
    <font>
      <b/>
      <sz val="10"/>
      <color indexed="10"/>
      <name val="CordiaUPC"/>
      <family val="2"/>
    </font>
    <font>
      <sz val="10"/>
      <color indexed="63"/>
      <name val="CordiaUPC"/>
      <family val="2"/>
    </font>
    <font>
      <sz val="10"/>
      <color indexed="12"/>
      <name val="CordiaUPC"/>
      <family val="2"/>
    </font>
    <font>
      <sz val="6"/>
      <name val="EucrosiaUPC"/>
      <family val="1"/>
    </font>
    <font>
      <b/>
      <sz val="8"/>
      <name val="CordiaUPC"/>
      <family val="2"/>
    </font>
    <font>
      <b/>
      <sz val="7"/>
      <name val="CordiaUPC"/>
      <family val="2"/>
    </font>
    <font>
      <sz val="14"/>
      <name val="CordiaUPC"/>
      <family val="2"/>
    </font>
    <font>
      <b/>
      <sz val="14"/>
      <color indexed="10"/>
      <name val="CordiaUPC"/>
      <family val="2"/>
    </font>
    <font>
      <b/>
      <sz val="14"/>
      <name val="CordiaUPC"/>
      <family val="2"/>
    </font>
    <font>
      <sz val="8"/>
      <name val="CordiaUPC"/>
      <family val="2"/>
    </font>
    <font>
      <sz val="13"/>
      <name val="CordiaUPC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CordiaUPC"/>
      <family val="2"/>
    </font>
    <font>
      <b/>
      <sz val="9"/>
      <color indexed="10"/>
      <name val="CordiaUPC"/>
      <family val="2"/>
    </font>
    <font>
      <sz val="10"/>
      <color indexed="10"/>
      <name val="EucrosiaUPC"/>
      <family val="1"/>
    </font>
    <font>
      <b/>
      <sz val="9"/>
      <color indexed="12"/>
      <name val="CordiaUPC"/>
      <family val="2"/>
    </font>
    <font>
      <b/>
      <sz val="10"/>
      <color indexed="12"/>
      <name val="CordiaUPC"/>
      <family val="2"/>
    </font>
    <font>
      <sz val="10"/>
      <color indexed="12"/>
      <name val="EucrosiaUPC"/>
      <family val="1"/>
    </font>
    <font>
      <b/>
      <u val="single"/>
      <sz val="14"/>
      <name val="Cordia New"/>
      <family val="2"/>
    </font>
    <font>
      <b/>
      <sz val="6"/>
      <name val="EucrosiaUPC"/>
      <family val="1"/>
    </font>
    <font>
      <b/>
      <sz val="12"/>
      <name val="CordiaUPC"/>
      <family val="2"/>
    </font>
    <font>
      <b/>
      <sz val="8"/>
      <color indexed="17"/>
      <name val="CordiaUPC"/>
      <family val="2"/>
    </font>
    <font>
      <sz val="10"/>
      <color indexed="17"/>
      <name val="CordiaUPC"/>
      <family val="2"/>
    </font>
    <font>
      <b/>
      <sz val="10"/>
      <color indexed="17"/>
      <name val="CordiaUPC"/>
      <family val="2"/>
    </font>
    <font>
      <b/>
      <sz val="8"/>
      <name val="Cordia Ne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2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2" fillId="0" borderId="2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6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2" fillId="0" borderId="7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" fillId="0" borderId="2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" fillId="0" borderId="3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16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2" fillId="0" borderId="6" xfId="0" applyFont="1" applyFill="1" applyBorder="1" applyAlignment="1">
      <alignment horizontal="center"/>
    </xf>
    <xf numFmtId="0" fontId="13" fillId="0" borderId="6" xfId="0" applyFont="1" applyFill="1" applyBorder="1" applyAlignment="1">
      <alignment/>
    </xf>
    <xf numFmtId="0" fontId="14" fillId="0" borderId="6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right"/>
    </xf>
    <xf numFmtId="0" fontId="3" fillId="0" borderId="7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1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22" fillId="0" borderId="3" xfId="0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0" fontId="2" fillId="0" borderId="6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0" fontId="7" fillId="0" borderId="6" xfId="0" applyFont="1" applyFill="1" applyBorder="1" applyAlignment="1">
      <alignment horizontal="center"/>
    </xf>
    <xf numFmtId="0" fontId="20" fillId="0" borderId="6" xfId="0" applyFont="1" applyFill="1" applyBorder="1" applyAlignment="1">
      <alignment/>
    </xf>
    <xf numFmtId="0" fontId="8" fillId="0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22" fillId="0" borderId="5" xfId="0" applyFont="1" applyFill="1" applyBorder="1" applyAlignment="1">
      <alignment/>
    </xf>
    <xf numFmtId="0" fontId="16" fillId="0" borderId="5" xfId="0" applyFont="1" applyFill="1" applyBorder="1" applyAlignment="1">
      <alignment/>
    </xf>
    <xf numFmtId="0" fontId="18" fillId="0" borderId="5" xfId="0" applyFont="1" applyFill="1" applyBorder="1" applyAlignment="1">
      <alignment/>
    </xf>
    <xf numFmtId="0" fontId="21" fillId="0" borderId="1" xfId="0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11" xfId="0" applyFont="1" applyFill="1" applyBorder="1" applyAlignment="1">
      <alignment/>
    </xf>
    <xf numFmtId="0" fontId="25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0" fontId="25" fillId="0" borderId="4" xfId="0" applyFont="1" applyFill="1" applyBorder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6" fillId="0" borderId="7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right"/>
    </xf>
    <xf numFmtId="0" fontId="26" fillId="0" borderId="3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16" fillId="0" borderId="5" xfId="0" applyFont="1" applyFill="1" applyBorder="1" applyAlignment="1">
      <alignment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2" fillId="0" borderId="1" xfId="0" applyFont="1" applyFill="1" applyBorder="1" applyAlignment="1">
      <alignment/>
    </xf>
    <xf numFmtId="0" fontId="19" fillId="0" borderId="1" xfId="0" applyFont="1" applyFill="1" applyBorder="1" applyAlignment="1">
      <alignment/>
    </xf>
    <xf numFmtId="0" fontId="31" fillId="0" borderId="1" xfId="0" applyFont="1" applyFill="1" applyBorder="1" applyAlignment="1">
      <alignment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2" fillId="0" borderId="3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1" fillId="0" borderId="13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5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4" fillId="0" borderId="0" xfId="0" applyFont="1" applyAlignment="1">
      <alignment/>
    </xf>
    <xf numFmtId="0" fontId="22" fillId="0" borderId="3" xfId="0" applyFont="1" applyFill="1" applyBorder="1" applyAlignment="1">
      <alignment/>
    </xf>
    <xf numFmtId="0" fontId="22" fillId="0" borderId="2" xfId="0" applyFont="1" applyFill="1" applyBorder="1" applyAlignment="1">
      <alignment horizontal="center"/>
    </xf>
    <xf numFmtId="0" fontId="22" fillId="0" borderId="2" xfId="0" applyFont="1" applyFill="1" applyBorder="1" applyAlignment="1">
      <alignment/>
    </xf>
    <xf numFmtId="0" fontId="22" fillId="0" borderId="1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6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0" fontId="22" fillId="0" borderId="12" xfId="0" applyFont="1" applyFill="1" applyBorder="1" applyAlignment="1">
      <alignment horizontal="center"/>
    </xf>
    <xf numFmtId="0" fontId="22" fillId="0" borderId="12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36" fillId="0" borderId="6" xfId="0" applyFont="1" applyFill="1" applyBorder="1" applyAlignment="1">
      <alignment/>
    </xf>
    <xf numFmtId="0" fontId="22" fillId="0" borderId="0" xfId="0" applyFont="1" applyFill="1" applyAlignment="1">
      <alignment horizontal="center"/>
    </xf>
    <xf numFmtId="0" fontId="38" fillId="0" borderId="1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37" fillId="0" borderId="3" xfId="0" applyFont="1" applyFill="1" applyBorder="1" applyAlignment="1">
      <alignment/>
    </xf>
    <xf numFmtId="0" fontId="39" fillId="0" borderId="3" xfId="0" applyFont="1" applyFill="1" applyBorder="1" applyAlignment="1">
      <alignment/>
    </xf>
    <xf numFmtId="0" fontId="39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37" fillId="0" borderId="4" xfId="0" applyFont="1" applyFill="1" applyBorder="1" applyAlignment="1">
      <alignment/>
    </xf>
    <xf numFmtId="0" fontId="39" fillId="0" borderId="4" xfId="0" applyFont="1" applyFill="1" applyBorder="1" applyAlignment="1">
      <alignment/>
    </xf>
    <xf numFmtId="0" fontId="39" fillId="0" borderId="4" xfId="0" applyFont="1" applyFill="1" applyBorder="1" applyAlignment="1">
      <alignment/>
    </xf>
    <xf numFmtId="0" fontId="37" fillId="0" borderId="2" xfId="0" applyFont="1" applyFill="1" applyBorder="1" applyAlignment="1">
      <alignment/>
    </xf>
    <xf numFmtId="0" fontId="39" fillId="0" borderId="2" xfId="0" applyFont="1" applyFill="1" applyBorder="1" applyAlignment="1">
      <alignment/>
    </xf>
    <xf numFmtId="0" fontId="37" fillId="0" borderId="2" xfId="0" applyFont="1" applyFill="1" applyBorder="1" applyAlignment="1">
      <alignment/>
    </xf>
    <xf numFmtId="0" fontId="37" fillId="0" borderId="1" xfId="0" applyFont="1" applyFill="1" applyBorder="1" applyAlignment="1">
      <alignment/>
    </xf>
    <xf numFmtId="0" fontId="37" fillId="0" borderId="1" xfId="0" applyFont="1" applyFill="1" applyBorder="1" applyAlignment="1">
      <alignment/>
    </xf>
    <xf numFmtId="0" fontId="37" fillId="0" borderId="6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7" fillId="0" borderId="12" xfId="0" applyFont="1" applyFill="1" applyBorder="1" applyAlignment="1">
      <alignment/>
    </xf>
    <xf numFmtId="0" fontId="39" fillId="0" borderId="12" xfId="0" applyFont="1" applyFill="1" applyBorder="1" applyAlignment="1">
      <alignment/>
    </xf>
    <xf numFmtId="0" fontId="37" fillId="0" borderId="3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40" fillId="0" borderId="6" xfId="0" applyFont="1" applyFill="1" applyBorder="1" applyAlignment="1">
      <alignment/>
    </xf>
    <xf numFmtId="0" fontId="41" fillId="0" borderId="0" xfId="0" applyFont="1" applyAlignment="1">
      <alignment horizontal="left"/>
    </xf>
    <xf numFmtId="0" fontId="37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3" fillId="0" borderId="1" xfId="0" applyFont="1" applyFill="1" applyBorder="1" applyAlignment="1">
      <alignment/>
    </xf>
    <xf numFmtId="0" fontId="45" fillId="0" borderId="3" xfId="0" applyFont="1" applyFill="1" applyBorder="1" applyAlignment="1">
      <alignment horizontal="center"/>
    </xf>
    <xf numFmtId="0" fontId="37" fillId="0" borderId="2" xfId="0" applyFont="1" applyFill="1" applyBorder="1" applyAlignment="1">
      <alignment horizontal="right"/>
    </xf>
    <xf numFmtId="0" fontId="37" fillId="0" borderId="12" xfId="0" applyFont="1" applyFill="1" applyBorder="1" applyAlignment="1">
      <alignment horizontal="right"/>
    </xf>
    <xf numFmtId="0" fontId="37" fillId="0" borderId="1" xfId="0" applyFont="1" applyFill="1" applyBorder="1" applyAlignment="1">
      <alignment horizontal="right"/>
    </xf>
    <xf numFmtId="0" fontId="37" fillId="0" borderId="3" xfId="0" applyFont="1" applyFill="1" applyBorder="1" applyAlignment="1">
      <alignment horizontal="right"/>
    </xf>
    <xf numFmtId="0" fontId="37" fillId="0" borderId="10" xfId="0" applyFont="1" applyFill="1" applyBorder="1" applyAlignment="1">
      <alignment horizontal="right"/>
    </xf>
    <xf numFmtId="0" fontId="37" fillId="0" borderId="14" xfId="0" applyFont="1" applyFill="1" applyBorder="1" applyAlignment="1">
      <alignment horizontal="right"/>
    </xf>
    <xf numFmtId="0" fontId="46" fillId="0" borderId="1" xfId="0" applyFont="1" applyFill="1" applyBorder="1" applyAlignment="1">
      <alignment/>
    </xf>
    <xf numFmtId="0" fontId="47" fillId="0" borderId="6" xfId="0" applyFont="1" applyFill="1" applyBorder="1" applyAlignment="1">
      <alignment/>
    </xf>
    <xf numFmtId="0" fontId="39" fillId="0" borderId="5" xfId="0" applyFont="1" applyFill="1" applyBorder="1" applyAlignment="1">
      <alignment/>
    </xf>
    <xf numFmtId="0" fontId="37" fillId="0" borderId="5" xfId="0" applyFont="1" applyFill="1" applyBorder="1" applyAlignment="1">
      <alignment horizontal="right"/>
    </xf>
    <xf numFmtId="0" fontId="37" fillId="0" borderId="5" xfId="0" applyFont="1" applyFill="1" applyBorder="1" applyAlignment="1">
      <alignment/>
    </xf>
    <xf numFmtId="0" fontId="37" fillId="0" borderId="5" xfId="0" applyFont="1" applyFill="1" applyBorder="1" applyAlignment="1">
      <alignment/>
    </xf>
    <xf numFmtId="0" fontId="22" fillId="0" borderId="5" xfId="0" applyFont="1" applyFill="1" applyBorder="1" applyAlignment="1">
      <alignment horizontal="center"/>
    </xf>
    <xf numFmtId="0" fontId="39" fillId="0" borderId="3" xfId="0" applyFont="1" applyFill="1" applyBorder="1" applyAlignment="1">
      <alignment/>
    </xf>
    <xf numFmtId="0" fontId="46" fillId="0" borderId="0" xfId="0" applyFont="1" applyAlignment="1">
      <alignment/>
    </xf>
    <xf numFmtId="0" fontId="46" fillId="0" borderId="1" xfId="0" applyFont="1" applyFill="1" applyBorder="1" applyAlignment="1">
      <alignment horizontal="center"/>
    </xf>
    <xf numFmtId="0" fontId="46" fillId="0" borderId="6" xfId="0" applyFont="1" applyFill="1" applyBorder="1" applyAlignment="1">
      <alignment horizontal="center"/>
    </xf>
    <xf numFmtId="0" fontId="46" fillId="0" borderId="6" xfId="0" applyFont="1" applyFill="1" applyBorder="1" applyAlignment="1">
      <alignment/>
    </xf>
    <xf numFmtId="0" fontId="46" fillId="0" borderId="12" xfId="0" applyFont="1" applyFill="1" applyBorder="1" applyAlignment="1">
      <alignment horizontal="center"/>
    </xf>
    <xf numFmtId="0" fontId="46" fillId="0" borderId="12" xfId="0" applyFont="1" applyFill="1" applyBorder="1" applyAlignment="1">
      <alignment/>
    </xf>
    <xf numFmtId="0" fontId="46" fillId="0" borderId="0" xfId="0" applyFont="1" applyFill="1" applyAlignment="1">
      <alignment horizontal="center"/>
    </xf>
    <xf numFmtId="0" fontId="46" fillId="0" borderId="0" xfId="0" applyFont="1" applyFill="1" applyAlignment="1">
      <alignment/>
    </xf>
    <xf numFmtId="0" fontId="48" fillId="0" borderId="7" xfId="0" applyFont="1" applyFill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46" fillId="0" borderId="4" xfId="0" applyFont="1" applyBorder="1" applyAlignment="1">
      <alignment vertical="center"/>
    </xf>
    <xf numFmtId="0" fontId="46" fillId="0" borderId="12" xfId="0" applyFont="1" applyBorder="1" applyAlignment="1">
      <alignment/>
    </xf>
    <xf numFmtId="0" fontId="46" fillId="0" borderId="1" xfId="0" applyFont="1" applyBorder="1" applyAlignment="1">
      <alignment/>
    </xf>
    <xf numFmtId="1" fontId="46" fillId="0" borderId="0" xfId="0" applyNumberFormat="1" applyFont="1" applyAlignment="1">
      <alignment/>
    </xf>
    <xf numFmtId="1" fontId="46" fillId="0" borderId="1" xfId="0" applyNumberFormat="1" applyFont="1" applyBorder="1" applyAlignment="1">
      <alignment/>
    </xf>
    <xf numFmtId="0" fontId="46" fillId="0" borderId="6" xfId="0" applyFont="1" applyBorder="1" applyAlignment="1">
      <alignment/>
    </xf>
    <xf numFmtId="0" fontId="46" fillId="0" borderId="2" xfId="0" applyFont="1" applyBorder="1" applyAlignment="1">
      <alignment/>
    </xf>
    <xf numFmtId="2" fontId="46" fillId="0" borderId="2" xfId="0" applyNumberFormat="1" applyFont="1" applyBorder="1" applyAlignment="1">
      <alignment/>
    </xf>
    <xf numFmtId="1" fontId="46" fillId="0" borderId="2" xfId="0" applyNumberFormat="1" applyFont="1" applyBorder="1" applyAlignment="1">
      <alignment/>
    </xf>
    <xf numFmtId="1" fontId="48" fillId="0" borderId="15" xfId="0" applyNumberFormat="1" applyFont="1" applyFill="1" applyBorder="1" applyAlignment="1">
      <alignment horizontal="center"/>
    </xf>
    <xf numFmtId="0" fontId="46" fillId="0" borderId="15" xfId="0" applyFont="1" applyBorder="1" applyAlignment="1">
      <alignment/>
    </xf>
    <xf numFmtId="0" fontId="48" fillId="0" borderId="1" xfId="0" applyFont="1" applyFill="1" applyBorder="1" applyAlignment="1">
      <alignment horizontal="center"/>
    </xf>
    <xf numFmtId="0" fontId="48" fillId="0" borderId="1" xfId="0" applyFont="1" applyBorder="1" applyAlignment="1">
      <alignment/>
    </xf>
    <xf numFmtId="1" fontId="48" fillId="0" borderId="1" xfId="0" applyNumberFormat="1" applyFont="1" applyBorder="1" applyAlignment="1">
      <alignment/>
    </xf>
    <xf numFmtId="0" fontId="48" fillId="0" borderId="0" xfId="0" applyFont="1" applyAlignment="1">
      <alignment/>
    </xf>
    <xf numFmtId="0" fontId="48" fillId="0" borderId="15" xfId="0" applyFont="1" applyFill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8" fillId="0" borderId="6" xfId="0" applyFont="1" applyFill="1" applyBorder="1" applyAlignment="1">
      <alignment horizontal="center"/>
    </xf>
    <xf numFmtId="0" fontId="48" fillId="0" borderId="6" xfId="0" applyFont="1" applyBorder="1" applyAlignment="1">
      <alignment/>
    </xf>
    <xf numFmtId="2" fontId="48" fillId="0" borderId="6" xfId="0" applyNumberFormat="1" applyFont="1" applyBorder="1" applyAlignment="1">
      <alignment/>
    </xf>
    <xf numFmtId="1" fontId="48" fillId="0" borderId="6" xfId="0" applyNumberFormat="1" applyFont="1" applyBorder="1" applyAlignment="1">
      <alignment/>
    </xf>
    <xf numFmtId="0" fontId="10" fillId="0" borderId="1" xfId="0" applyFont="1" applyFill="1" applyBorder="1" applyAlignment="1">
      <alignment/>
    </xf>
    <xf numFmtId="0" fontId="50" fillId="0" borderId="1" xfId="0" applyFont="1" applyFill="1" applyBorder="1" applyAlignment="1">
      <alignment/>
    </xf>
    <xf numFmtId="2" fontId="46" fillId="0" borderId="12" xfId="0" applyNumberFormat="1" applyFont="1" applyBorder="1" applyAlignment="1">
      <alignment/>
    </xf>
    <xf numFmtId="1" fontId="46" fillId="0" borderId="12" xfId="0" applyNumberFormat="1" applyFont="1" applyBorder="1" applyAlignment="1">
      <alignment/>
    </xf>
    <xf numFmtId="2" fontId="48" fillId="0" borderId="2" xfId="0" applyNumberFormat="1" applyFont="1" applyBorder="1" applyAlignment="1">
      <alignment/>
    </xf>
    <xf numFmtId="0" fontId="48" fillId="0" borderId="4" xfId="0" applyFont="1" applyFill="1" applyBorder="1" applyAlignment="1">
      <alignment/>
    </xf>
    <xf numFmtId="0" fontId="48" fillId="0" borderId="7" xfId="0" applyFont="1" applyFill="1" applyBorder="1" applyAlignment="1">
      <alignment horizontal="center"/>
    </xf>
    <xf numFmtId="0" fontId="39" fillId="0" borderId="16" xfId="0" applyFont="1" applyFill="1" applyBorder="1" applyAlignment="1">
      <alignment horizontal="center"/>
    </xf>
    <xf numFmtId="0" fontId="39" fillId="0" borderId="8" xfId="0" applyFont="1" applyFill="1" applyBorder="1" applyAlignment="1">
      <alignment horizontal="center"/>
    </xf>
    <xf numFmtId="0" fontId="39" fillId="0" borderId="17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8" xfId="0" applyBorder="1" applyAlignment="1">
      <alignment horizontal="center"/>
    </xf>
    <xf numFmtId="0" fontId="46" fillId="0" borderId="2" xfId="0" applyFont="1" applyFill="1" applyBorder="1" applyAlignment="1">
      <alignment/>
    </xf>
    <xf numFmtId="0" fontId="46" fillId="0" borderId="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0" fontId="28" fillId="0" borderId="7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0" xfId="0" applyFont="1" applyAlignment="1">
      <alignment/>
    </xf>
    <xf numFmtId="0" fontId="28" fillId="0" borderId="6" xfId="0" applyFont="1" applyBorder="1" applyAlignment="1">
      <alignment/>
    </xf>
    <xf numFmtId="0" fontId="0" fillId="0" borderId="5" xfId="0" applyBorder="1" applyAlignment="1">
      <alignment/>
    </xf>
    <xf numFmtId="0" fontId="37" fillId="0" borderId="4" xfId="0" applyFont="1" applyFill="1" applyBorder="1" applyAlignment="1">
      <alignment horizontal="center"/>
    </xf>
    <xf numFmtId="0" fontId="39" fillId="0" borderId="19" xfId="0" applyFont="1" applyFill="1" applyBorder="1" applyAlignment="1">
      <alignment horizontal="center"/>
    </xf>
    <xf numFmtId="192" fontId="44" fillId="0" borderId="7" xfId="0" applyNumberFormat="1" applyFont="1" applyFill="1" applyBorder="1" applyAlignment="1">
      <alignment horizontal="center"/>
    </xf>
    <xf numFmtId="192" fontId="44" fillId="0" borderId="3" xfId="0" applyNumberFormat="1" applyFont="1" applyFill="1" applyBorder="1" applyAlignment="1">
      <alignment horizontal="center"/>
    </xf>
    <xf numFmtId="192" fontId="44" fillId="0" borderId="4" xfId="0" applyNumberFormat="1" applyFont="1" applyFill="1" applyBorder="1" applyAlignment="1">
      <alignment/>
    </xf>
    <xf numFmtId="192" fontId="44" fillId="0" borderId="2" xfId="0" applyNumberFormat="1" applyFont="1" applyFill="1" applyBorder="1" applyAlignment="1">
      <alignment/>
    </xf>
    <xf numFmtId="192" fontId="44" fillId="0" borderId="6" xfId="0" applyNumberFormat="1" applyFont="1" applyFill="1" applyBorder="1" applyAlignment="1">
      <alignment/>
    </xf>
    <xf numFmtId="192" fontId="44" fillId="0" borderId="5" xfId="0" applyNumberFormat="1" applyFont="1" applyFill="1" applyBorder="1" applyAlignment="1">
      <alignment/>
    </xf>
    <xf numFmtId="192" fontId="44" fillId="0" borderId="1" xfId="0" applyNumberFormat="1" applyFont="1" applyFill="1" applyBorder="1" applyAlignment="1">
      <alignment/>
    </xf>
    <xf numFmtId="192" fontId="44" fillId="0" borderId="0" xfId="0" applyNumberFormat="1" applyFont="1" applyFill="1" applyAlignment="1">
      <alignment/>
    </xf>
    <xf numFmtId="192" fontId="49" fillId="0" borderId="0" xfId="0" applyNumberFormat="1" applyFont="1" applyFill="1" applyAlignment="1">
      <alignment/>
    </xf>
    <xf numFmtId="0" fontId="50" fillId="0" borderId="2" xfId="0" applyFont="1" applyFill="1" applyBorder="1" applyAlignment="1">
      <alignment/>
    </xf>
    <xf numFmtId="192" fontId="44" fillId="0" borderId="3" xfId="0" applyNumberFormat="1" applyFont="1" applyFill="1" applyBorder="1" applyAlignment="1">
      <alignment/>
    </xf>
    <xf numFmtId="0" fontId="21" fillId="0" borderId="2" xfId="0" applyFont="1" applyFill="1" applyBorder="1" applyAlignment="1">
      <alignment/>
    </xf>
    <xf numFmtId="0" fontId="1" fillId="0" borderId="14" xfId="0" applyFont="1" applyFill="1" applyBorder="1" applyAlignment="1">
      <alignment horizontal="right"/>
    </xf>
    <xf numFmtId="1" fontId="0" fillId="0" borderId="0" xfId="0" applyNumberFormat="1" applyAlignment="1">
      <alignment/>
    </xf>
    <xf numFmtId="0" fontId="2" fillId="0" borderId="5" xfId="0" applyFont="1" applyFill="1" applyBorder="1" applyAlignment="1">
      <alignment horizontal="right"/>
    </xf>
    <xf numFmtId="0" fontId="28" fillId="0" borderId="11" xfId="0" applyFont="1" applyBorder="1" applyAlignment="1">
      <alignment horizontal="center"/>
    </xf>
    <xf numFmtId="1" fontId="0" fillId="0" borderId="5" xfId="0" applyNumberFormat="1" applyBorder="1" applyAlignment="1">
      <alignment/>
    </xf>
    <xf numFmtId="2" fontId="46" fillId="0" borderId="3" xfId="0" applyNumberFormat="1" applyFont="1" applyBorder="1" applyAlignment="1">
      <alignment/>
    </xf>
    <xf numFmtId="1" fontId="46" fillId="0" borderId="10" xfId="0" applyNumberFormat="1" applyFont="1" applyBorder="1" applyAlignment="1">
      <alignment/>
    </xf>
    <xf numFmtId="0" fontId="46" fillId="0" borderId="10" xfId="0" applyFont="1" applyBorder="1" applyAlignment="1">
      <alignment/>
    </xf>
    <xf numFmtId="0" fontId="28" fillId="0" borderId="16" xfId="0" applyFont="1" applyBorder="1" applyAlignment="1">
      <alignment horizontal="center"/>
    </xf>
    <xf numFmtId="0" fontId="0" fillId="0" borderId="14" xfId="0" applyBorder="1" applyAlignment="1">
      <alignment/>
    </xf>
    <xf numFmtId="0" fontId="28" fillId="0" borderId="14" xfId="0" applyFont="1" applyBorder="1" applyAlignment="1">
      <alignment/>
    </xf>
    <xf numFmtId="2" fontId="0" fillId="0" borderId="20" xfId="0" applyNumberFormat="1" applyBorder="1" applyAlignment="1">
      <alignment horizontal="left"/>
    </xf>
    <xf numFmtId="2" fontId="0" fillId="0" borderId="21" xfId="0" applyNumberFormat="1" applyBorder="1" applyAlignment="1">
      <alignment horizontal="left"/>
    </xf>
    <xf numFmtId="2" fontId="28" fillId="0" borderId="22" xfId="0" applyNumberFormat="1" applyFont="1" applyBorder="1" applyAlignment="1">
      <alignment horizontal="left"/>
    </xf>
    <xf numFmtId="192" fontId="0" fillId="0" borderId="20" xfId="0" applyNumberFormat="1" applyBorder="1" applyAlignment="1">
      <alignment horizontal="left"/>
    </xf>
    <xf numFmtId="192" fontId="0" fillId="0" borderId="21" xfId="0" applyNumberFormat="1" applyBorder="1" applyAlignment="1">
      <alignment horizontal="left"/>
    </xf>
    <xf numFmtId="192" fontId="28" fillId="0" borderId="22" xfId="0" applyNumberFormat="1" applyFont="1" applyBorder="1" applyAlignment="1">
      <alignment horizontal="left"/>
    </xf>
    <xf numFmtId="1" fontId="0" fillId="0" borderId="14" xfId="0" applyNumberFormat="1" applyBorder="1" applyAlignment="1" quotePrefix="1">
      <alignment horizontal="right"/>
    </xf>
    <xf numFmtId="1" fontId="0" fillId="0" borderId="13" xfId="0" applyNumberFormat="1" applyBorder="1" applyAlignment="1" quotePrefix="1">
      <alignment horizontal="right"/>
    </xf>
    <xf numFmtId="1" fontId="28" fillId="0" borderId="23" xfId="0" applyNumberFormat="1" applyFont="1" applyBorder="1" applyAlignment="1" quotePrefix="1">
      <alignment horizontal="right"/>
    </xf>
    <xf numFmtId="0" fontId="0" fillId="0" borderId="6" xfId="0" applyBorder="1" applyAlignment="1">
      <alignment/>
    </xf>
    <xf numFmtId="192" fontId="0" fillId="0" borderId="22" xfId="0" applyNumberFormat="1" applyBorder="1" applyAlignment="1">
      <alignment horizontal="left"/>
    </xf>
    <xf numFmtId="0" fontId="10" fillId="0" borderId="0" xfId="0" applyFont="1" applyFill="1" applyAlignment="1">
      <alignment/>
    </xf>
    <xf numFmtId="0" fontId="0" fillId="0" borderId="1" xfId="0" applyFont="1" applyBorder="1" applyAlignment="1">
      <alignment/>
    </xf>
    <xf numFmtId="0" fontId="2" fillId="0" borderId="10" xfId="0" applyFont="1" applyFill="1" applyBorder="1" applyAlignment="1">
      <alignment horizontal="right"/>
    </xf>
    <xf numFmtId="0" fontId="53" fillId="0" borderId="3" xfId="0" applyFont="1" applyFill="1" applyBorder="1" applyAlignment="1">
      <alignment/>
    </xf>
    <xf numFmtId="0" fontId="40" fillId="0" borderId="3" xfId="0" applyFont="1" applyFill="1" applyBorder="1" applyAlignment="1">
      <alignment/>
    </xf>
    <xf numFmtId="0" fontId="53" fillId="0" borderId="3" xfId="0" applyFont="1" applyFill="1" applyBorder="1" applyAlignment="1">
      <alignment horizontal="center"/>
    </xf>
    <xf numFmtId="0" fontId="40" fillId="0" borderId="3" xfId="0" applyFont="1" applyFill="1" applyBorder="1" applyAlignment="1">
      <alignment horizontal="center"/>
    </xf>
    <xf numFmtId="0" fontId="53" fillId="0" borderId="4" xfId="0" applyFont="1" applyFill="1" applyBorder="1" applyAlignment="1">
      <alignment/>
    </xf>
    <xf numFmtId="0" fontId="40" fillId="0" borderId="4" xfId="0" applyFont="1" applyFill="1" applyBorder="1" applyAlignment="1">
      <alignment/>
    </xf>
    <xf numFmtId="0" fontId="53" fillId="0" borderId="2" xfId="0" applyFont="1" applyFill="1" applyBorder="1" applyAlignment="1">
      <alignment/>
    </xf>
    <xf numFmtId="0" fontId="40" fillId="0" borderId="2" xfId="0" applyFont="1" applyFill="1" applyBorder="1" applyAlignment="1">
      <alignment/>
    </xf>
    <xf numFmtId="0" fontId="40" fillId="0" borderId="5" xfId="0" applyFont="1" applyFill="1" applyBorder="1" applyAlignment="1">
      <alignment/>
    </xf>
    <xf numFmtId="0" fontId="40" fillId="0" borderId="12" xfId="0" applyFont="1" applyFill="1" applyBorder="1" applyAlignment="1">
      <alignment/>
    </xf>
    <xf numFmtId="0" fontId="53" fillId="0" borderId="5" xfId="0" applyFont="1" applyFill="1" applyBorder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Alignment="1">
      <alignment horizontal="left"/>
    </xf>
    <xf numFmtId="0" fontId="40" fillId="0" borderId="0" xfId="0" applyFont="1" applyFill="1" applyAlignment="1">
      <alignment/>
    </xf>
    <xf numFmtId="0" fontId="53" fillId="0" borderId="1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5" fillId="0" borderId="5" xfId="0" applyFont="1" applyFill="1" applyBorder="1" applyAlignment="1">
      <alignment/>
    </xf>
    <xf numFmtId="0" fontId="55" fillId="0" borderId="0" xfId="0" applyFont="1" applyFill="1" applyAlignment="1">
      <alignment/>
    </xf>
    <xf numFmtId="192" fontId="44" fillId="0" borderId="10" xfId="0" applyNumberFormat="1" applyFont="1" applyFill="1" applyBorder="1" applyAlignment="1">
      <alignment/>
    </xf>
    <xf numFmtId="0" fontId="39" fillId="0" borderId="6" xfId="0" applyFont="1" applyFill="1" applyBorder="1" applyAlignment="1">
      <alignment/>
    </xf>
    <xf numFmtId="0" fontId="53" fillId="0" borderId="6" xfId="0" applyFont="1" applyFill="1" applyBorder="1" applyAlignment="1">
      <alignment/>
    </xf>
    <xf numFmtId="0" fontId="37" fillId="0" borderId="6" xfId="0" applyFont="1" applyFill="1" applyBorder="1" applyAlignment="1">
      <alignment horizontal="right"/>
    </xf>
    <xf numFmtId="0" fontId="37" fillId="0" borderId="6" xfId="0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46" fillId="0" borderId="0" xfId="0" applyFont="1" applyBorder="1" applyAlignment="1">
      <alignment/>
    </xf>
    <xf numFmtId="2" fontId="46" fillId="0" borderId="0" xfId="0" applyNumberFormat="1" applyFont="1" applyBorder="1" applyAlignment="1">
      <alignment/>
    </xf>
    <xf numFmtId="1" fontId="46" fillId="0" borderId="0" xfId="0" applyNumberFormat="1" applyFont="1" applyBorder="1" applyAlignment="1">
      <alignment/>
    </xf>
    <xf numFmtId="0" fontId="46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/>
    </xf>
    <xf numFmtId="2" fontId="46" fillId="0" borderId="6" xfId="0" applyNumberFormat="1" applyFont="1" applyBorder="1" applyAlignment="1">
      <alignment/>
    </xf>
    <xf numFmtId="1" fontId="46" fillId="0" borderId="6" xfId="0" applyNumberFormat="1" applyFont="1" applyBorder="1" applyAlignment="1">
      <alignment/>
    </xf>
    <xf numFmtId="2" fontId="46" fillId="0" borderId="1" xfId="0" applyNumberFormat="1" applyFont="1" applyBorder="1" applyAlignment="1">
      <alignment/>
    </xf>
    <xf numFmtId="0" fontId="42" fillId="0" borderId="3" xfId="0" applyFont="1" applyFill="1" applyBorder="1" applyAlignment="1">
      <alignment/>
    </xf>
    <xf numFmtId="0" fontId="57" fillId="0" borderId="3" xfId="0" applyFont="1" applyFill="1" applyBorder="1" applyAlignment="1">
      <alignment/>
    </xf>
    <xf numFmtId="0" fontId="42" fillId="0" borderId="3" xfId="0" applyFont="1" applyFill="1" applyBorder="1" applyAlignment="1">
      <alignment horizontal="center"/>
    </xf>
    <xf numFmtId="0" fontId="57" fillId="0" borderId="3" xfId="0" applyFont="1" applyFill="1" applyBorder="1" applyAlignment="1">
      <alignment horizontal="center"/>
    </xf>
    <xf numFmtId="0" fontId="42" fillId="0" borderId="4" xfId="0" applyFont="1" applyFill="1" applyBorder="1" applyAlignment="1">
      <alignment/>
    </xf>
    <xf numFmtId="0" fontId="57" fillId="0" borderId="4" xfId="0" applyFont="1" applyFill="1" applyBorder="1" applyAlignment="1">
      <alignment/>
    </xf>
    <xf numFmtId="0" fontId="42" fillId="0" borderId="2" xfId="0" applyFont="1" applyFill="1" applyBorder="1" applyAlignment="1">
      <alignment/>
    </xf>
    <xf numFmtId="0" fontId="57" fillId="0" borderId="2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7" fillId="0" borderId="5" xfId="0" applyFont="1" applyFill="1" applyBorder="1" applyAlignment="1">
      <alignment/>
    </xf>
    <xf numFmtId="0" fontId="57" fillId="0" borderId="12" xfId="0" applyFont="1" applyFill="1" applyBorder="1" applyAlignment="1">
      <alignment/>
    </xf>
    <xf numFmtId="0" fontId="42" fillId="0" borderId="5" xfId="0" applyFont="1" applyFill="1" applyBorder="1" applyAlignment="1">
      <alignment/>
    </xf>
    <xf numFmtId="0" fontId="58" fillId="0" borderId="5" xfId="0" applyFont="1" applyFill="1" applyBorder="1" applyAlignment="1">
      <alignment/>
    </xf>
    <xf numFmtId="0" fontId="42" fillId="0" borderId="6" xfId="0" applyFont="1" applyFill="1" applyBorder="1" applyAlignment="1">
      <alignment/>
    </xf>
    <xf numFmtId="0" fontId="57" fillId="0" borderId="6" xfId="0" applyFont="1" applyFill="1" applyBorder="1" applyAlignment="1">
      <alignment/>
    </xf>
    <xf numFmtId="0" fontId="42" fillId="0" borderId="0" xfId="0" applyFont="1" applyAlignment="1">
      <alignment horizontal="left"/>
    </xf>
    <xf numFmtId="0" fontId="58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22" fillId="2" borderId="0" xfId="0" applyFont="1" applyFill="1" applyBorder="1" applyAlignment="1">
      <alignment/>
    </xf>
    <xf numFmtId="0" fontId="15" fillId="0" borderId="2" xfId="0" applyFont="1" applyFill="1" applyBorder="1" applyAlignment="1">
      <alignment/>
    </xf>
    <xf numFmtId="0" fontId="15" fillId="0" borderId="1" xfId="0" applyFont="1" applyFill="1" applyBorder="1" applyAlignment="1">
      <alignment/>
    </xf>
    <xf numFmtId="0" fontId="15" fillId="0" borderId="1" xfId="0" applyFont="1" applyBorder="1" applyAlignment="1">
      <alignment horizontal="center"/>
    </xf>
    <xf numFmtId="0" fontId="39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right"/>
    </xf>
    <xf numFmtId="0" fontId="37" fillId="0" borderId="0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0" fontId="42" fillId="0" borderId="12" xfId="0" applyFont="1" applyFill="1" applyBorder="1" applyAlignment="1">
      <alignment/>
    </xf>
    <xf numFmtId="0" fontId="22" fillId="0" borderId="9" xfId="0" applyFont="1" applyFill="1" applyBorder="1" applyAlignment="1">
      <alignment/>
    </xf>
    <xf numFmtId="0" fontId="37" fillId="0" borderId="12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63" fillId="0" borderId="3" xfId="0" applyFont="1" applyFill="1" applyBorder="1" applyAlignment="1">
      <alignment/>
    </xf>
    <xf numFmtId="0" fontId="64" fillId="0" borderId="3" xfId="0" applyFont="1" applyFill="1" applyBorder="1" applyAlignment="1">
      <alignment/>
    </xf>
    <xf numFmtId="0" fontId="63" fillId="0" borderId="3" xfId="0" applyFont="1" applyFill="1" applyBorder="1" applyAlignment="1">
      <alignment horizontal="center"/>
    </xf>
    <xf numFmtId="0" fontId="64" fillId="0" borderId="3" xfId="0" applyFont="1" applyFill="1" applyBorder="1" applyAlignment="1">
      <alignment horizontal="center"/>
    </xf>
    <xf numFmtId="0" fontId="63" fillId="0" borderId="4" xfId="0" applyFont="1" applyFill="1" applyBorder="1" applyAlignment="1">
      <alignment/>
    </xf>
    <xf numFmtId="0" fontId="64" fillId="0" borderId="4" xfId="0" applyFont="1" applyFill="1" applyBorder="1" applyAlignment="1">
      <alignment/>
    </xf>
    <xf numFmtId="0" fontId="63" fillId="0" borderId="2" xfId="0" applyFont="1" applyFill="1" applyBorder="1" applyAlignment="1">
      <alignment/>
    </xf>
    <xf numFmtId="0" fontId="64" fillId="0" borderId="2" xfId="0" applyFont="1" applyFill="1" applyBorder="1" applyAlignment="1">
      <alignment/>
    </xf>
    <xf numFmtId="0" fontId="63" fillId="0" borderId="6" xfId="0" applyFont="1" applyFill="1" applyBorder="1" applyAlignment="1">
      <alignment/>
    </xf>
    <xf numFmtId="0" fontId="64" fillId="0" borderId="6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63" fillId="0" borderId="12" xfId="0" applyFont="1" applyFill="1" applyBorder="1" applyAlignment="1">
      <alignment/>
    </xf>
    <xf numFmtId="0" fontId="64" fillId="0" borderId="12" xfId="0" applyFont="1" applyFill="1" applyBorder="1" applyAlignment="1">
      <alignment/>
    </xf>
    <xf numFmtId="0" fontId="63" fillId="0" borderId="1" xfId="0" applyFont="1" applyFill="1" applyBorder="1" applyAlignment="1">
      <alignment/>
    </xf>
    <xf numFmtId="0" fontId="63" fillId="0" borderId="5" xfId="0" applyFont="1" applyFill="1" applyBorder="1" applyAlignment="1">
      <alignment/>
    </xf>
    <xf numFmtId="0" fontId="64" fillId="0" borderId="5" xfId="0" applyFont="1" applyFill="1" applyBorder="1" applyAlignment="1">
      <alignment/>
    </xf>
    <xf numFmtId="0" fontId="63" fillId="0" borderId="10" xfId="0" applyFont="1" applyFill="1" applyBorder="1" applyAlignment="1">
      <alignment/>
    </xf>
    <xf numFmtId="0" fontId="63" fillId="0" borderId="0" xfId="0" applyFont="1" applyFill="1" applyAlignment="1">
      <alignment/>
    </xf>
    <xf numFmtId="0" fontId="63" fillId="0" borderId="0" xfId="0" applyFont="1" applyAlignment="1">
      <alignment horizontal="left"/>
    </xf>
    <xf numFmtId="0" fontId="64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2" fontId="27" fillId="0" borderId="2" xfId="0" applyNumberFormat="1" applyFont="1" applyBorder="1" applyAlignment="1">
      <alignment horizontal="center"/>
    </xf>
    <xf numFmtId="1" fontId="27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9" fillId="0" borderId="10" xfId="0" applyFont="1" applyFill="1" applyBorder="1" applyAlignment="1">
      <alignment/>
    </xf>
    <xf numFmtId="0" fontId="40" fillId="0" borderId="10" xfId="0" applyFont="1" applyFill="1" applyBorder="1" applyAlignment="1">
      <alignment/>
    </xf>
    <xf numFmtId="0" fontId="64" fillId="0" borderId="10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57" fillId="0" borderId="10" xfId="0" applyFont="1" applyFill="1" applyBorder="1" applyAlignment="1">
      <alignment/>
    </xf>
    <xf numFmtId="192" fontId="44" fillId="0" borderId="12" xfId="0" applyNumberFormat="1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6" xfId="0" applyFont="1" applyFill="1" applyBorder="1" applyAlignment="1">
      <alignment horizontal="right"/>
    </xf>
    <xf numFmtId="0" fontId="10" fillId="0" borderId="12" xfId="0" applyFont="1" applyFill="1" applyBorder="1" applyAlignment="1">
      <alignment/>
    </xf>
    <xf numFmtId="0" fontId="48" fillId="0" borderId="2" xfId="0" applyFont="1" applyFill="1" applyBorder="1" applyAlignment="1">
      <alignment horizontal="center"/>
    </xf>
    <xf numFmtId="0" fontId="48" fillId="0" borderId="2" xfId="0" applyFont="1" applyBorder="1" applyAlignment="1">
      <alignment/>
    </xf>
    <xf numFmtId="1" fontId="48" fillId="0" borderId="2" xfId="0" applyNumberFormat="1" applyFont="1" applyBorder="1" applyAlignment="1">
      <alignment/>
    </xf>
    <xf numFmtId="0" fontId="46" fillId="0" borderId="5" xfId="0" applyFont="1" applyFill="1" applyBorder="1" applyAlignment="1">
      <alignment horizontal="center"/>
    </xf>
    <xf numFmtId="0" fontId="46" fillId="0" borderId="5" xfId="0" applyFont="1" applyFill="1" applyBorder="1" applyAlignment="1">
      <alignment/>
    </xf>
    <xf numFmtId="0" fontId="46" fillId="0" borderId="5" xfId="0" applyFont="1" applyBorder="1" applyAlignment="1">
      <alignment/>
    </xf>
    <xf numFmtId="2" fontId="46" fillId="0" borderId="5" xfId="0" applyNumberFormat="1" applyFont="1" applyBorder="1" applyAlignment="1">
      <alignment/>
    </xf>
    <xf numFmtId="1" fontId="46" fillId="0" borderId="5" xfId="0" applyNumberFormat="1" applyFont="1" applyBorder="1" applyAlignment="1">
      <alignment/>
    </xf>
    <xf numFmtId="2" fontId="61" fillId="0" borderId="15" xfId="0" applyNumberFormat="1" applyFont="1" applyBorder="1" applyAlignment="1">
      <alignment/>
    </xf>
    <xf numFmtId="2" fontId="46" fillId="0" borderId="0" xfId="0" applyNumberFormat="1" applyFont="1" applyAlignment="1">
      <alignment/>
    </xf>
    <xf numFmtId="2" fontId="27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54" fillId="0" borderId="15" xfId="0" applyFont="1" applyFill="1" applyBorder="1" applyAlignment="1">
      <alignment horizontal="center"/>
    </xf>
    <xf numFmtId="0" fontId="39" fillId="0" borderId="15" xfId="0" applyFont="1" applyFill="1" applyBorder="1" applyAlignment="1">
      <alignment horizontal="center"/>
    </xf>
    <xf numFmtId="0" fontId="56" fillId="0" borderId="15" xfId="0" applyFont="1" applyFill="1" applyBorder="1" applyAlignment="1">
      <alignment horizontal="center"/>
    </xf>
    <xf numFmtId="0" fontId="59" fillId="0" borderId="8" xfId="0" applyFont="1" applyFill="1" applyBorder="1" applyAlignment="1">
      <alignment horizontal="left"/>
    </xf>
    <xf numFmtId="0" fontId="28" fillId="0" borderId="8" xfId="0" applyFont="1" applyFill="1" applyBorder="1" applyAlignment="1">
      <alignment horizontal="left"/>
    </xf>
    <xf numFmtId="0" fontId="60" fillId="0" borderId="7" xfId="0" applyFont="1" applyFill="1" applyBorder="1" applyAlignment="1">
      <alignment horizontal="justify" vertical="center" shrinkToFit="1"/>
    </xf>
    <xf numFmtId="0" fontId="32" fillId="0" borderId="3" xfId="0" applyFont="1" applyBorder="1" applyAlignment="1">
      <alignment horizontal="justify" vertical="center" shrinkToFit="1"/>
    </xf>
    <xf numFmtId="0" fontId="32" fillId="0" borderId="4" xfId="0" applyFont="1" applyBorder="1" applyAlignment="1">
      <alignment horizontal="justify" vertical="center" shrinkToFit="1"/>
    </xf>
    <xf numFmtId="0" fontId="23" fillId="0" borderId="7" xfId="0" applyFont="1" applyFill="1" applyBorder="1" applyAlignment="1">
      <alignment horizontal="center" vertical="center" shrinkToFit="1"/>
    </xf>
    <xf numFmtId="0" fontId="34" fillId="0" borderId="3" xfId="0" applyFont="1" applyBorder="1" applyAlignment="1">
      <alignment vertical="center" shrinkToFit="1"/>
    </xf>
    <xf numFmtId="0" fontId="34" fillId="0" borderId="4" xfId="0" applyFont="1" applyBorder="1" applyAlignment="1">
      <alignment vertical="center" shrinkToFit="1"/>
    </xf>
    <xf numFmtId="0" fontId="40" fillId="0" borderId="15" xfId="0" applyFont="1" applyFill="1" applyBorder="1" applyAlignment="1">
      <alignment horizontal="center"/>
    </xf>
    <xf numFmtId="0" fontId="62" fillId="0" borderId="15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center"/>
    </xf>
    <xf numFmtId="0" fontId="48" fillId="0" borderId="26" xfId="0" applyFont="1" applyFill="1" applyBorder="1" applyAlignment="1">
      <alignment horizontal="center"/>
    </xf>
    <xf numFmtId="0" fontId="28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8" fillId="0" borderId="8" xfId="0" applyFont="1" applyBorder="1" applyAlignment="1">
      <alignment/>
    </xf>
    <xf numFmtId="0" fontId="0" fillId="0" borderId="8" xfId="0" applyBorder="1" applyAlignment="1">
      <alignment/>
    </xf>
    <xf numFmtId="0" fontId="28" fillId="0" borderId="0" xfId="0" applyFont="1" applyAlignment="1">
      <alignment/>
    </xf>
    <xf numFmtId="1" fontId="28" fillId="0" borderId="26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28" fillId="0" borderId="8" xfId="0" applyFont="1" applyFill="1" applyBorder="1" applyAlignment="1">
      <alignment horizontal="center"/>
    </xf>
    <xf numFmtId="0" fontId="24" fillId="0" borderId="7" xfId="0" applyFont="1" applyFill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3" fillId="0" borderId="1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6"/>
  <sheetViews>
    <sheetView tabSelected="1" workbookViewId="0" topLeftCell="A1">
      <selection activeCell="B6" sqref="B6"/>
    </sheetView>
  </sheetViews>
  <sheetFormatPr defaultColWidth="9.140625" defaultRowHeight="24.75" customHeight="1"/>
  <cols>
    <col min="1" max="1" width="6.421875" style="45" customWidth="1"/>
    <col min="2" max="2" width="47.57421875" style="31" customWidth="1"/>
    <col min="3" max="5" width="4.8515625" style="16" customWidth="1"/>
    <col min="6" max="6" width="5.8515625" style="15" customWidth="1"/>
    <col min="7" max="10" width="4.8515625" style="16" customWidth="1"/>
    <col min="11" max="11" width="5.8515625" style="15" customWidth="1"/>
    <col min="12" max="12" width="4.8515625" style="16" customWidth="1"/>
    <col min="13" max="13" width="4.8515625" style="171" customWidth="1"/>
    <col min="14" max="14" width="4.8515625" style="16" customWidth="1"/>
    <col min="15" max="15" width="4.8515625" style="19" customWidth="1"/>
    <col min="16" max="16" width="5.8515625" style="15" customWidth="1"/>
    <col min="17" max="20" width="4.8515625" style="16" customWidth="1"/>
    <col min="21" max="21" width="4.8515625" style="15" customWidth="1"/>
    <col min="22" max="22" width="5.8515625" style="15" customWidth="1"/>
    <col min="23" max="23" width="4.8515625" style="16" customWidth="1"/>
    <col min="24" max="24" width="4.8515625" style="31" customWidth="1"/>
    <col min="25" max="16384" width="9.140625" style="31" customWidth="1"/>
  </cols>
  <sheetData>
    <row r="1" spans="1:23" s="27" customFormat="1" ht="21.75" customHeight="1">
      <c r="A1" s="443" t="s">
        <v>225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8"/>
    </row>
    <row r="2" spans="1:23" s="27" customFormat="1" ht="21.75" customHeight="1">
      <c r="A2" s="444" t="s">
        <v>257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8"/>
    </row>
    <row r="3" spans="1:22" ht="21.75" customHeight="1">
      <c r="A3" s="28"/>
      <c r="B3" s="29"/>
      <c r="C3" s="445" t="s">
        <v>77</v>
      </c>
      <c r="D3" s="446"/>
      <c r="E3" s="446"/>
      <c r="F3" s="446"/>
      <c r="G3" s="446"/>
      <c r="H3" s="446"/>
      <c r="I3" s="446"/>
      <c r="J3" s="446"/>
      <c r="K3" s="447"/>
      <c r="L3" s="445" t="s">
        <v>76</v>
      </c>
      <c r="M3" s="446"/>
      <c r="N3" s="446"/>
      <c r="O3" s="446"/>
      <c r="P3" s="447"/>
      <c r="Q3" s="445" t="s">
        <v>86</v>
      </c>
      <c r="R3" s="446"/>
      <c r="S3" s="446"/>
      <c r="T3" s="446"/>
      <c r="U3" s="447"/>
      <c r="V3" s="30"/>
    </row>
    <row r="4" spans="1:22" ht="21.75" customHeight="1">
      <c r="A4" s="6" t="s">
        <v>21</v>
      </c>
      <c r="B4" s="6" t="s">
        <v>0</v>
      </c>
      <c r="C4" s="448" t="s">
        <v>78</v>
      </c>
      <c r="D4" s="449"/>
      <c r="E4" s="449"/>
      <c r="F4" s="450"/>
      <c r="G4" s="448" t="s">
        <v>87</v>
      </c>
      <c r="H4" s="449"/>
      <c r="I4" s="449"/>
      <c r="J4" s="449"/>
      <c r="K4" s="450"/>
      <c r="L4" s="449" t="s">
        <v>78</v>
      </c>
      <c r="M4" s="449"/>
      <c r="N4" s="449"/>
      <c r="O4" s="449"/>
      <c r="P4" s="450"/>
      <c r="Q4" s="448" t="s">
        <v>78</v>
      </c>
      <c r="R4" s="449"/>
      <c r="S4" s="449"/>
      <c r="T4" s="449"/>
      <c r="U4" s="450"/>
      <c r="V4" s="32" t="s">
        <v>20</v>
      </c>
    </row>
    <row r="5" spans="1:22" ht="21.75" customHeight="1">
      <c r="A5" s="33"/>
      <c r="B5" s="34"/>
      <c r="C5" s="25" t="s">
        <v>79</v>
      </c>
      <c r="D5" s="25" t="s">
        <v>80</v>
      </c>
      <c r="E5" s="25" t="s">
        <v>81</v>
      </c>
      <c r="F5" s="26" t="s">
        <v>20</v>
      </c>
      <c r="G5" s="25" t="s">
        <v>82</v>
      </c>
      <c r="H5" s="25" t="s">
        <v>83</v>
      </c>
      <c r="I5" s="25" t="s">
        <v>84</v>
      </c>
      <c r="J5" s="25" t="s">
        <v>85</v>
      </c>
      <c r="K5" s="26" t="s">
        <v>20</v>
      </c>
      <c r="L5" s="25" t="s">
        <v>91</v>
      </c>
      <c r="M5" s="163" t="s">
        <v>79</v>
      </c>
      <c r="N5" s="25" t="s">
        <v>80</v>
      </c>
      <c r="O5" s="21" t="s">
        <v>81</v>
      </c>
      <c r="P5" s="26" t="s">
        <v>20</v>
      </c>
      <c r="Q5" s="25" t="s">
        <v>91</v>
      </c>
      <c r="R5" s="25" t="s">
        <v>79</v>
      </c>
      <c r="S5" s="25" t="s">
        <v>80</v>
      </c>
      <c r="T5" s="25" t="s">
        <v>81</v>
      </c>
      <c r="U5" s="26" t="s">
        <v>20</v>
      </c>
      <c r="V5" s="35" t="s">
        <v>31</v>
      </c>
    </row>
    <row r="6" spans="1:22" ht="21.75" customHeight="1">
      <c r="A6" s="36" t="s">
        <v>22</v>
      </c>
      <c r="B6" s="10" t="s">
        <v>16</v>
      </c>
      <c r="C6" s="10">
        <v>0</v>
      </c>
      <c r="D6" s="10">
        <v>0</v>
      </c>
      <c r="E6" s="10">
        <v>0</v>
      </c>
      <c r="F6" s="9">
        <f>SUM(C6:E6)</f>
        <v>0</v>
      </c>
      <c r="G6" s="10">
        <v>0</v>
      </c>
      <c r="H6" s="10">
        <v>0</v>
      </c>
      <c r="I6" s="10">
        <v>0</v>
      </c>
      <c r="J6" s="10">
        <v>0</v>
      </c>
      <c r="K6" s="9">
        <f>SUM(G6:J6)</f>
        <v>0</v>
      </c>
      <c r="L6" s="10">
        <v>0</v>
      </c>
      <c r="M6" s="164">
        <v>22</v>
      </c>
      <c r="N6" s="10">
        <v>24</v>
      </c>
      <c r="O6" s="22">
        <v>2</v>
      </c>
      <c r="P6" s="57">
        <f>SUM(L6:O6)</f>
        <v>48</v>
      </c>
      <c r="Q6" s="10">
        <v>41</v>
      </c>
      <c r="R6" s="10">
        <v>86</v>
      </c>
      <c r="S6" s="10">
        <v>26</v>
      </c>
      <c r="T6" s="10">
        <v>0</v>
      </c>
      <c r="U6" s="9">
        <f>SUM(Q6:T6)</f>
        <v>153</v>
      </c>
      <c r="V6" s="9">
        <f>SUM(U6,P6,K6,F6)</f>
        <v>201</v>
      </c>
    </row>
    <row r="7" spans="1:22" ht="21.75" customHeight="1">
      <c r="A7" s="1" t="s">
        <v>32</v>
      </c>
      <c r="B7" s="11" t="s">
        <v>1</v>
      </c>
      <c r="C7" s="11">
        <v>5</v>
      </c>
      <c r="D7" s="11">
        <v>32</v>
      </c>
      <c r="E7" s="11">
        <v>72</v>
      </c>
      <c r="F7" s="9">
        <f aca="true" t="shared" si="0" ref="F7:F25">SUM(C7:E7)</f>
        <v>109</v>
      </c>
      <c r="G7" s="11">
        <v>15</v>
      </c>
      <c r="H7" s="11">
        <v>31</v>
      </c>
      <c r="I7" s="11">
        <v>51</v>
      </c>
      <c r="J7" s="11">
        <v>12</v>
      </c>
      <c r="K7" s="9">
        <f aca="true" t="shared" si="1" ref="K7:K59">SUM(G7:J7)</f>
        <v>109</v>
      </c>
      <c r="L7" s="11">
        <v>2</v>
      </c>
      <c r="M7" s="165">
        <v>7</v>
      </c>
      <c r="N7" s="11">
        <v>3</v>
      </c>
      <c r="O7" s="20">
        <v>0</v>
      </c>
      <c r="P7" s="57">
        <f aca="true" t="shared" si="2" ref="P7:P59">SUM(L7:O7)</f>
        <v>12</v>
      </c>
      <c r="Q7" s="11">
        <v>13</v>
      </c>
      <c r="R7" s="11">
        <v>8</v>
      </c>
      <c r="S7" s="11">
        <v>4</v>
      </c>
      <c r="T7" s="11">
        <v>0</v>
      </c>
      <c r="U7" s="9">
        <f aca="true" t="shared" si="3" ref="U7:U59">SUM(Q7:T7)</f>
        <v>25</v>
      </c>
      <c r="V7" s="9">
        <f>SUM(U7,P7,K7)</f>
        <v>146</v>
      </c>
    </row>
    <row r="8" spans="1:22" ht="21.75" customHeight="1">
      <c r="A8" s="1" t="s">
        <v>33</v>
      </c>
      <c r="B8" s="11" t="s">
        <v>2</v>
      </c>
      <c r="C8" s="11">
        <v>3</v>
      </c>
      <c r="D8" s="11">
        <v>36</v>
      </c>
      <c r="E8" s="11">
        <v>12</v>
      </c>
      <c r="F8" s="9">
        <f t="shared" si="0"/>
        <v>51</v>
      </c>
      <c r="G8" s="11">
        <v>19</v>
      </c>
      <c r="H8" s="11">
        <v>20</v>
      </c>
      <c r="I8" s="11">
        <v>12</v>
      </c>
      <c r="J8" s="11">
        <v>0</v>
      </c>
      <c r="K8" s="9">
        <f t="shared" si="1"/>
        <v>51</v>
      </c>
      <c r="L8" s="11">
        <v>0</v>
      </c>
      <c r="M8" s="165">
        <v>0</v>
      </c>
      <c r="N8" s="11">
        <v>3</v>
      </c>
      <c r="O8" s="20">
        <v>0</v>
      </c>
      <c r="P8" s="57">
        <f t="shared" si="2"/>
        <v>3</v>
      </c>
      <c r="Q8" s="11">
        <v>1</v>
      </c>
      <c r="R8" s="11">
        <v>5</v>
      </c>
      <c r="S8" s="11">
        <v>1</v>
      </c>
      <c r="T8" s="11">
        <v>0</v>
      </c>
      <c r="U8" s="9">
        <f t="shared" si="3"/>
        <v>7</v>
      </c>
      <c r="V8" s="9">
        <f>SUM(U8,P8,K8)</f>
        <v>61</v>
      </c>
    </row>
    <row r="9" spans="1:22" ht="21.75" customHeight="1">
      <c r="A9" s="1" t="s">
        <v>34</v>
      </c>
      <c r="B9" s="11" t="s">
        <v>3</v>
      </c>
      <c r="C9" s="11">
        <v>0</v>
      </c>
      <c r="D9" s="11">
        <v>21</v>
      </c>
      <c r="E9" s="11">
        <v>28</v>
      </c>
      <c r="F9" s="9">
        <f t="shared" si="0"/>
        <v>49</v>
      </c>
      <c r="G9" s="11">
        <v>14</v>
      </c>
      <c r="H9" s="11">
        <v>22</v>
      </c>
      <c r="I9" s="11">
        <v>12</v>
      </c>
      <c r="J9" s="11">
        <v>1</v>
      </c>
      <c r="K9" s="9">
        <f t="shared" si="1"/>
        <v>49</v>
      </c>
      <c r="L9" s="11">
        <v>0</v>
      </c>
      <c r="M9" s="165">
        <v>11</v>
      </c>
      <c r="N9" s="11">
        <v>4</v>
      </c>
      <c r="O9" s="20">
        <v>0</v>
      </c>
      <c r="P9" s="57">
        <f t="shared" si="2"/>
        <v>15</v>
      </c>
      <c r="Q9" s="11">
        <v>7</v>
      </c>
      <c r="R9" s="11">
        <v>10</v>
      </c>
      <c r="S9" s="11">
        <v>1</v>
      </c>
      <c r="T9" s="11">
        <v>0</v>
      </c>
      <c r="U9" s="9">
        <f t="shared" si="3"/>
        <v>18</v>
      </c>
      <c r="V9" s="9">
        <f>SUM(U9,P9,K9)</f>
        <v>82</v>
      </c>
    </row>
    <row r="10" spans="1:22" ht="21.75" customHeight="1">
      <c r="A10" s="1" t="s">
        <v>35</v>
      </c>
      <c r="B10" s="11" t="s">
        <v>4</v>
      </c>
      <c r="C10" s="11">
        <v>4</v>
      </c>
      <c r="D10" s="11">
        <v>60</v>
      </c>
      <c r="E10" s="11">
        <v>31</v>
      </c>
      <c r="F10" s="9">
        <f t="shared" si="0"/>
        <v>95</v>
      </c>
      <c r="G10" s="11">
        <v>33</v>
      </c>
      <c r="H10" s="11">
        <v>40</v>
      </c>
      <c r="I10" s="11">
        <v>20</v>
      </c>
      <c r="J10" s="11">
        <v>2</v>
      </c>
      <c r="K10" s="9">
        <f t="shared" si="1"/>
        <v>95</v>
      </c>
      <c r="L10" s="11">
        <v>0</v>
      </c>
      <c r="M10" s="165">
        <v>2</v>
      </c>
      <c r="N10" s="11">
        <v>1</v>
      </c>
      <c r="O10" s="20">
        <v>0</v>
      </c>
      <c r="P10" s="57">
        <f t="shared" si="2"/>
        <v>3</v>
      </c>
      <c r="Q10" s="11">
        <v>2</v>
      </c>
      <c r="R10" s="11">
        <v>7</v>
      </c>
      <c r="S10" s="11">
        <v>1</v>
      </c>
      <c r="T10" s="11">
        <v>0</v>
      </c>
      <c r="U10" s="9">
        <f t="shared" si="3"/>
        <v>10</v>
      </c>
      <c r="V10" s="9">
        <f>SUM(P10,U10,K10)</f>
        <v>108</v>
      </c>
    </row>
    <row r="11" spans="1:22" ht="21.75" customHeight="1">
      <c r="A11" s="1" t="s">
        <v>45</v>
      </c>
      <c r="B11" s="11" t="s">
        <v>5</v>
      </c>
      <c r="C11" s="11">
        <v>1</v>
      </c>
      <c r="D11" s="11">
        <v>14</v>
      </c>
      <c r="E11" s="11">
        <v>34</v>
      </c>
      <c r="F11" s="9">
        <f t="shared" si="0"/>
        <v>49</v>
      </c>
      <c r="G11" s="11">
        <v>15</v>
      </c>
      <c r="H11" s="11">
        <v>23</v>
      </c>
      <c r="I11" s="11">
        <v>11</v>
      </c>
      <c r="J11" s="11">
        <v>0</v>
      </c>
      <c r="K11" s="9">
        <f t="shared" si="1"/>
        <v>49</v>
      </c>
      <c r="L11" s="11">
        <v>0</v>
      </c>
      <c r="M11" s="165">
        <v>3</v>
      </c>
      <c r="N11" s="11">
        <v>2</v>
      </c>
      <c r="O11" s="20">
        <v>0</v>
      </c>
      <c r="P11" s="57">
        <f t="shared" si="2"/>
        <v>5</v>
      </c>
      <c r="Q11" s="11">
        <v>13</v>
      </c>
      <c r="R11" s="11">
        <v>9</v>
      </c>
      <c r="S11" s="11">
        <v>0</v>
      </c>
      <c r="T11" s="11">
        <v>0</v>
      </c>
      <c r="U11" s="9">
        <f t="shared" si="3"/>
        <v>22</v>
      </c>
      <c r="V11" s="9">
        <f>SUM(U11,P11,K11)</f>
        <v>76</v>
      </c>
    </row>
    <row r="12" spans="1:22" ht="21.75" customHeight="1">
      <c r="A12" s="1" t="s">
        <v>46</v>
      </c>
      <c r="B12" s="11" t="s">
        <v>6</v>
      </c>
      <c r="C12" s="11">
        <v>6</v>
      </c>
      <c r="D12" s="11">
        <v>100</v>
      </c>
      <c r="E12" s="11">
        <v>113</v>
      </c>
      <c r="F12" s="9">
        <f t="shared" si="0"/>
        <v>219</v>
      </c>
      <c r="G12" s="11">
        <v>80</v>
      </c>
      <c r="H12" s="11">
        <v>68</v>
      </c>
      <c r="I12" s="11">
        <v>68</v>
      </c>
      <c r="J12" s="11">
        <v>3</v>
      </c>
      <c r="K12" s="9">
        <f t="shared" si="1"/>
        <v>219</v>
      </c>
      <c r="L12" s="11">
        <v>4</v>
      </c>
      <c r="M12" s="165">
        <v>6</v>
      </c>
      <c r="N12" s="11">
        <v>3</v>
      </c>
      <c r="O12" s="20">
        <v>0</v>
      </c>
      <c r="P12" s="57">
        <f t="shared" si="2"/>
        <v>13</v>
      </c>
      <c r="Q12" s="11">
        <v>11</v>
      </c>
      <c r="R12" s="11">
        <v>29</v>
      </c>
      <c r="S12" s="11">
        <v>2</v>
      </c>
      <c r="T12" s="11">
        <v>0</v>
      </c>
      <c r="U12" s="9">
        <f t="shared" si="3"/>
        <v>42</v>
      </c>
      <c r="V12" s="9">
        <f>SUM(K12,P12,U12)</f>
        <v>274</v>
      </c>
    </row>
    <row r="13" spans="1:22" ht="21.75" customHeight="1">
      <c r="A13" s="1" t="s">
        <v>47</v>
      </c>
      <c r="B13" s="11" t="s">
        <v>7</v>
      </c>
      <c r="C13" s="11">
        <v>14</v>
      </c>
      <c r="D13" s="11">
        <v>65</v>
      </c>
      <c r="E13" s="11">
        <v>118</v>
      </c>
      <c r="F13" s="9">
        <f t="shared" si="0"/>
        <v>197</v>
      </c>
      <c r="G13" s="11">
        <v>74</v>
      </c>
      <c r="H13" s="11">
        <v>59</v>
      </c>
      <c r="I13" s="11">
        <v>62</v>
      </c>
      <c r="J13" s="11">
        <v>2</v>
      </c>
      <c r="K13" s="9">
        <f t="shared" si="1"/>
        <v>197</v>
      </c>
      <c r="L13" s="11">
        <v>5</v>
      </c>
      <c r="M13" s="165">
        <v>15</v>
      </c>
      <c r="N13" s="11">
        <v>3</v>
      </c>
      <c r="O13" s="20">
        <v>1</v>
      </c>
      <c r="P13" s="57">
        <f t="shared" si="2"/>
        <v>24</v>
      </c>
      <c r="Q13" s="11">
        <v>21</v>
      </c>
      <c r="R13" s="11">
        <v>26</v>
      </c>
      <c r="S13" s="11">
        <v>4</v>
      </c>
      <c r="T13" s="11">
        <v>0</v>
      </c>
      <c r="U13" s="9">
        <f t="shared" si="3"/>
        <v>51</v>
      </c>
      <c r="V13" s="9">
        <f>SUM(U13,P13,K13)</f>
        <v>272</v>
      </c>
    </row>
    <row r="14" spans="1:22" ht="21.75" customHeight="1">
      <c r="A14" s="1" t="s">
        <v>48</v>
      </c>
      <c r="B14" s="11" t="s">
        <v>9</v>
      </c>
      <c r="C14" s="11">
        <v>49</v>
      </c>
      <c r="D14" s="11">
        <v>169</v>
      </c>
      <c r="E14" s="11">
        <v>50</v>
      </c>
      <c r="F14" s="9">
        <f t="shared" si="0"/>
        <v>268</v>
      </c>
      <c r="G14" s="11">
        <v>117</v>
      </c>
      <c r="H14" s="11">
        <v>116</v>
      </c>
      <c r="I14" s="11">
        <v>34</v>
      </c>
      <c r="J14" s="11">
        <v>1</v>
      </c>
      <c r="K14" s="9">
        <f t="shared" si="1"/>
        <v>268</v>
      </c>
      <c r="L14" s="11">
        <v>0</v>
      </c>
      <c r="M14" s="165">
        <v>3</v>
      </c>
      <c r="N14" s="11">
        <v>5</v>
      </c>
      <c r="O14" s="20">
        <v>0</v>
      </c>
      <c r="P14" s="57">
        <f t="shared" si="2"/>
        <v>8</v>
      </c>
      <c r="Q14" s="11">
        <v>8</v>
      </c>
      <c r="R14" s="11">
        <v>20</v>
      </c>
      <c r="S14" s="11">
        <v>2</v>
      </c>
      <c r="T14" s="11">
        <v>0</v>
      </c>
      <c r="U14" s="9">
        <f t="shared" si="3"/>
        <v>30</v>
      </c>
      <c r="V14" s="9">
        <f>SUM(K14,P14,U14)</f>
        <v>306</v>
      </c>
    </row>
    <row r="15" spans="1:22" ht="21.75" customHeight="1">
      <c r="A15" s="1"/>
      <c r="B15" s="11" t="s">
        <v>178</v>
      </c>
      <c r="C15" s="11">
        <v>1</v>
      </c>
      <c r="D15" s="11">
        <v>25</v>
      </c>
      <c r="E15" s="11">
        <v>39</v>
      </c>
      <c r="F15" s="9">
        <f t="shared" si="0"/>
        <v>65</v>
      </c>
      <c r="G15" s="11">
        <v>15</v>
      </c>
      <c r="H15" s="11">
        <v>26</v>
      </c>
      <c r="I15" s="11">
        <v>23</v>
      </c>
      <c r="J15" s="11">
        <v>1</v>
      </c>
      <c r="K15" s="9">
        <f>SUM(G15:J15)</f>
        <v>65</v>
      </c>
      <c r="L15" s="11">
        <v>0</v>
      </c>
      <c r="M15" s="165">
        <v>1</v>
      </c>
      <c r="N15" s="11">
        <v>4</v>
      </c>
      <c r="O15" s="20">
        <v>0</v>
      </c>
      <c r="P15" s="57">
        <f>SUM(L15:O15)</f>
        <v>5</v>
      </c>
      <c r="Q15" s="11">
        <v>8</v>
      </c>
      <c r="R15" s="11">
        <v>20</v>
      </c>
      <c r="S15" s="11">
        <v>2</v>
      </c>
      <c r="T15" s="11">
        <v>0</v>
      </c>
      <c r="U15" s="9">
        <f>SUM(Q15:T15)</f>
        <v>30</v>
      </c>
      <c r="V15" s="9">
        <f>SUM(K15,P15,U15)</f>
        <v>100</v>
      </c>
    </row>
    <row r="16" spans="1:22" ht="21.75" customHeight="1">
      <c r="A16" s="1"/>
      <c r="B16" s="11" t="s">
        <v>179</v>
      </c>
      <c r="C16" s="11">
        <v>48</v>
      </c>
      <c r="D16" s="11">
        <v>144</v>
      </c>
      <c r="E16" s="11">
        <v>11</v>
      </c>
      <c r="F16" s="9">
        <f t="shared" si="0"/>
        <v>203</v>
      </c>
      <c r="G16" s="11">
        <v>102</v>
      </c>
      <c r="H16" s="11">
        <v>90</v>
      </c>
      <c r="I16" s="11">
        <v>11</v>
      </c>
      <c r="J16" s="11">
        <v>0</v>
      </c>
      <c r="K16" s="9">
        <f t="shared" si="1"/>
        <v>203</v>
      </c>
      <c r="L16" s="11">
        <v>0</v>
      </c>
      <c r="M16" s="165">
        <v>2</v>
      </c>
      <c r="N16" s="11">
        <v>1</v>
      </c>
      <c r="O16" s="20">
        <v>0</v>
      </c>
      <c r="P16" s="57">
        <f t="shared" si="2"/>
        <v>3</v>
      </c>
      <c r="Q16" s="11">
        <v>0</v>
      </c>
      <c r="R16" s="11">
        <v>0</v>
      </c>
      <c r="S16" s="11">
        <v>0</v>
      </c>
      <c r="T16" s="11">
        <v>0</v>
      </c>
      <c r="U16" s="9">
        <f t="shared" si="3"/>
        <v>0</v>
      </c>
      <c r="V16" s="9">
        <f>SUM(U16,P16,K16)</f>
        <v>206</v>
      </c>
    </row>
    <row r="17" spans="1:22" ht="21.75" customHeight="1">
      <c r="A17" s="1" t="s">
        <v>49</v>
      </c>
      <c r="B17" s="11" t="s">
        <v>10</v>
      </c>
      <c r="C17" s="11">
        <v>0</v>
      </c>
      <c r="D17" s="11">
        <v>33</v>
      </c>
      <c r="E17" s="11">
        <v>33</v>
      </c>
      <c r="F17" s="9">
        <f t="shared" si="0"/>
        <v>66</v>
      </c>
      <c r="G17" s="11">
        <v>17</v>
      </c>
      <c r="H17" s="11">
        <v>28</v>
      </c>
      <c r="I17" s="11">
        <v>21</v>
      </c>
      <c r="J17" s="11">
        <v>0</v>
      </c>
      <c r="K17" s="9">
        <f t="shared" si="1"/>
        <v>66</v>
      </c>
      <c r="L17" s="11">
        <v>0</v>
      </c>
      <c r="M17" s="165">
        <v>1</v>
      </c>
      <c r="N17" s="11">
        <v>1</v>
      </c>
      <c r="O17" s="20">
        <v>0</v>
      </c>
      <c r="P17" s="57">
        <f t="shared" si="2"/>
        <v>2</v>
      </c>
      <c r="Q17" s="11">
        <v>0</v>
      </c>
      <c r="R17" s="11">
        <v>7</v>
      </c>
      <c r="S17" s="11">
        <v>2</v>
      </c>
      <c r="T17" s="11">
        <v>0</v>
      </c>
      <c r="U17" s="9">
        <f t="shared" si="3"/>
        <v>9</v>
      </c>
      <c r="V17" s="9">
        <f>SUM(K17,P17,U17)</f>
        <v>77</v>
      </c>
    </row>
    <row r="18" spans="1:22" ht="21.75" customHeight="1">
      <c r="A18" s="1" t="s">
        <v>50</v>
      </c>
      <c r="B18" s="11" t="s">
        <v>11</v>
      </c>
      <c r="C18" s="11">
        <v>1</v>
      </c>
      <c r="D18" s="11">
        <v>25</v>
      </c>
      <c r="E18" s="11">
        <v>15</v>
      </c>
      <c r="F18" s="9">
        <f t="shared" si="0"/>
        <v>41</v>
      </c>
      <c r="G18" s="11">
        <v>13</v>
      </c>
      <c r="H18" s="11">
        <v>13</v>
      </c>
      <c r="I18" s="11">
        <v>13</v>
      </c>
      <c r="J18" s="11">
        <v>2</v>
      </c>
      <c r="K18" s="9">
        <f t="shared" si="1"/>
        <v>41</v>
      </c>
      <c r="L18" s="11">
        <v>0</v>
      </c>
      <c r="M18" s="165">
        <v>3</v>
      </c>
      <c r="N18" s="11">
        <v>3</v>
      </c>
      <c r="O18" s="20">
        <v>0</v>
      </c>
      <c r="P18" s="57">
        <f t="shared" si="2"/>
        <v>6</v>
      </c>
      <c r="Q18" s="11">
        <v>1</v>
      </c>
      <c r="R18" s="11">
        <v>8</v>
      </c>
      <c r="S18" s="11">
        <v>3</v>
      </c>
      <c r="T18" s="11">
        <v>0</v>
      </c>
      <c r="U18" s="9">
        <f t="shared" si="3"/>
        <v>12</v>
      </c>
      <c r="V18" s="9">
        <f aca="true" t="shared" si="4" ref="V18:V23">SUM(U18,P18,K18)</f>
        <v>59</v>
      </c>
    </row>
    <row r="19" spans="1:22" ht="21.75" customHeight="1">
      <c r="A19" s="1" t="s">
        <v>51</v>
      </c>
      <c r="B19" s="11" t="s">
        <v>12</v>
      </c>
      <c r="C19" s="11">
        <v>28</v>
      </c>
      <c r="D19" s="11">
        <v>15</v>
      </c>
      <c r="E19" s="11">
        <v>51</v>
      </c>
      <c r="F19" s="9">
        <f t="shared" si="0"/>
        <v>94</v>
      </c>
      <c r="G19" s="11">
        <v>29</v>
      </c>
      <c r="H19" s="11">
        <v>30</v>
      </c>
      <c r="I19" s="11">
        <v>34</v>
      </c>
      <c r="J19" s="11">
        <v>1</v>
      </c>
      <c r="K19" s="9">
        <f t="shared" si="1"/>
        <v>94</v>
      </c>
      <c r="L19" s="11">
        <v>0</v>
      </c>
      <c r="M19" s="165">
        <v>37</v>
      </c>
      <c r="N19" s="11">
        <v>7</v>
      </c>
      <c r="O19" s="20">
        <v>0</v>
      </c>
      <c r="P19" s="57">
        <f t="shared" si="2"/>
        <v>44</v>
      </c>
      <c r="Q19" s="11">
        <v>7</v>
      </c>
      <c r="R19" s="11">
        <v>26</v>
      </c>
      <c r="S19" s="11">
        <v>4</v>
      </c>
      <c r="T19" s="11">
        <v>0</v>
      </c>
      <c r="U19" s="9">
        <f t="shared" si="3"/>
        <v>37</v>
      </c>
      <c r="V19" s="9">
        <f t="shared" si="4"/>
        <v>175</v>
      </c>
    </row>
    <row r="20" spans="1:22" ht="21.75" customHeight="1">
      <c r="A20" s="1" t="s">
        <v>52</v>
      </c>
      <c r="B20" s="11" t="s">
        <v>13</v>
      </c>
      <c r="C20" s="11">
        <v>3</v>
      </c>
      <c r="D20" s="11">
        <v>14</v>
      </c>
      <c r="E20" s="11">
        <v>48</v>
      </c>
      <c r="F20" s="9">
        <f t="shared" si="0"/>
        <v>65</v>
      </c>
      <c r="G20" s="11">
        <v>28</v>
      </c>
      <c r="H20" s="11">
        <v>21</v>
      </c>
      <c r="I20" s="11">
        <v>15</v>
      </c>
      <c r="J20" s="11">
        <v>1</v>
      </c>
      <c r="K20" s="9">
        <f t="shared" si="1"/>
        <v>65</v>
      </c>
      <c r="L20" s="11">
        <v>0</v>
      </c>
      <c r="M20" s="165">
        <v>2</v>
      </c>
      <c r="N20" s="11">
        <v>1</v>
      </c>
      <c r="O20" s="20">
        <v>0</v>
      </c>
      <c r="P20" s="57">
        <f t="shared" si="2"/>
        <v>3</v>
      </c>
      <c r="Q20" s="11">
        <v>8</v>
      </c>
      <c r="R20" s="11">
        <v>13</v>
      </c>
      <c r="S20" s="11">
        <v>0</v>
      </c>
      <c r="T20" s="11">
        <v>0</v>
      </c>
      <c r="U20" s="9">
        <f t="shared" si="3"/>
        <v>21</v>
      </c>
      <c r="V20" s="9">
        <f t="shared" si="4"/>
        <v>89</v>
      </c>
    </row>
    <row r="21" spans="1:22" ht="21.75" customHeight="1">
      <c r="A21" s="1" t="s">
        <v>53</v>
      </c>
      <c r="B21" s="11" t="s">
        <v>14</v>
      </c>
      <c r="C21" s="11">
        <v>0</v>
      </c>
      <c r="D21" s="11">
        <v>1</v>
      </c>
      <c r="E21" s="11">
        <v>0</v>
      </c>
      <c r="F21" s="9">
        <f t="shared" si="0"/>
        <v>1</v>
      </c>
      <c r="G21" s="11">
        <v>1</v>
      </c>
      <c r="H21" s="11">
        <v>0</v>
      </c>
      <c r="I21" s="11">
        <v>0</v>
      </c>
      <c r="J21" s="11">
        <v>0</v>
      </c>
      <c r="K21" s="9">
        <f t="shared" si="1"/>
        <v>1</v>
      </c>
      <c r="L21" s="11">
        <v>0</v>
      </c>
      <c r="M21" s="165">
        <v>8</v>
      </c>
      <c r="N21" s="11">
        <v>1</v>
      </c>
      <c r="O21" s="20">
        <v>0</v>
      </c>
      <c r="P21" s="57">
        <f t="shared" si="2"/>
        <v>9</v>
      </c>
      <c r="Q21" s="11">
        <v>2</v>
      </c>
      <c r="R21" s="11">
        <v>3</v>
      </c>
      <c r="S21" s="11">
        <v>2</v>
      </c>
      <c r="T21" s="11">
        <v>0</v>
      </c>
      <c r="U21" s="9">
        <f t="shared" si="3"/>
        <v>7</v>
      </c>
      <c r="V21" s="9">
        <f t="shared" si="4"/>
        <v>17</v>
      </c>
    </row>
    <row r="22" spans="1:22" ht="21.75" customHeight="1">
      <c r="A22" s="1" t="s">
        <v>54</v>
      </c>
      <c r="B22" s="80" t="s">
        <v>36</v>
      </c>
      <c r="C22" s="11">
        <v>0</v>
      </c>
      <c r="D22" s="11">
        <v>0</v>
      </c>
      <c r="E22" s="11">
        <v>0</v>
      </c>
      <c r="F22" s="9">
        <f t="shared" si="0"/>
        <v>0</v>
      </c>
      <c r="G22" s="11">
        <v>0</v>
      </c>
      <c r="H22" s="11">
        <v>0</v>
      </c>
      <c r="I22" s="11">
        <v>0</v>
      </c>
      <c r="J22" s="11">
        <v>0</v>
      </c>
      <c r="K22" s="9">
        <f t="shared" si="1"/>
        <v>0</v>
      </c>
      <c r="L22" s="11">
        <v>0</v>
      </c>
      <c r="M22" s="165">
        <v>1</v>
      </c>
      <c r="N22" s="11">
        <v>11</v>
      </c>
      <c r="O22" s="20">
        <v>0</v>
      </c>
      <c r="P22" s="57">
        <f t="shared" si="2"/>
        <v>12</v>
      </c>
      <c r="Q22" s="11">
        <v>0</v>
      </c>
      <c r="R22" s="11">
        <v>5</v>
      </c>
      <c r="S22" s="11">
        <v>1</v>
      </c>
      <c r="T22" s="11">
        <v>0</v>
      </c>
      <c r="U22" s="9">
        <f t="shared" si="3"/>
        <v>6</v>
      </c>
      <c r="V22" s="9">
        <f t="shared" si="4"/>
        <v>18</v>
      </c>
    </row>
    <row r="23" spans="1:22" ht="21.75" customHeight="1">
      <c r="A23" s="83" t="s">
        <v>55</v>
      </c>
      <c r="B23" s="84" t="s">
        <v>15</v>
      </c>
      <c r="C23" s="84">
        <v>0</v>
      </c>
      <c r="D23" s="84">
        <v>0</v>
      </c>
      <c r="E23" s="84">
        <v>0</v>
      </c>
      <c r="F23" s="9">
        <f t="shared" si="0"/>
        <v>0</v>
      </c>
      <c r="G23" s="84">
        <v>0</v>
      </c>
      <c r="H23" s="84">
        <v>0</v>
      </c>
      <c r="I23" s="84">
        <v>0</v>
      </c>
      <c r="J23" s="84">
        <v>0</v>
      </c>
      <c r="K23" s="97">
        <f t="shared" si="1"/>
        <v>0</v>
      </c>
      <c r="L23" s="84">
        <v>0</v>
      </c>
      <c r="M23" s="166">
        <v>5</v>
      </c>
      <c r="N23" s="84">
        <v>33</v>
      </c>
      <c r="O23" s="92">
        <v>5</v>
      </c>
      <c r="P23" s="146">
        <f t="shared" si="2"/>
        <v>43</v>
      </c>
      <c r="Q23" s="84">
        <v>9</v>
      </c>
      <c r="R23" s="84">
        <v>22</v>
      </c>
      <c r="S23" s="84">
        <v>2</v>
      </c>
      <c r="T23" s="84">
        <v>0</v>
      </c>
      <c r="U23" s="145">
        <f t="shared" si="3"/>
        <v>33</v>
      </c>
      <c r="V23" s="97">
        <f t="shared" si="4"/>
        <v>76</v>
      </c>
    </row>
    <row r="24" spans="1:22" ht="21.75" customHeight="1">
      <c r="A24" s="1" t="s">
        <v>56</v>
      </c>
      <c r="B24" s="11" t="s">
        <v>37</v>
      </c>
      <c r="C24" s="11">
        <v>0</v>
      </c>
      <c r="D24" s="11">
        <v>0</v>
      </c>
      <c r="E24" s="11">
        <v>0</v>
      </c>
      <c r="F24" s="9">
        <f t="shared" si="0"/>
        <v>0</v>
      </c>
      <c r="G24" s="11">
        <v>0</v>
      </c>
      <c r="H24" s="11">
        <v>0</v>
      </c>
      <c r="I24" s="11">
        <v>0</v>
      </c>
      <c r="J24" s="11">
        <v>0</v>
      </c>
      <c r="K24" s="145">
        <f>SUM(G24:J24)</f>
        <v>0</v>
      </c>
      <c r="L24" s="11">
        <v>0</v>
      </c>
      <c r="M24" s="165">
        <v>11</v>
      </c>
      <c r="N24" s="11">
        <v>8</v>
      </c>
      <c r="O24" s="20">
        <v>3</v>
      </c>
      <c r="P24" s="147">
        <f>SUM(L24:O24)</f>
        <v>22</v>
      </c>
      <c r="Q24" s="11">
        <v>10</v>
      </c>
      <c r="R24" s="11">
        <v>21</v>
      </c>
      <c r="S24" s="11">
        <v>4</v>
      </c>
      <c r="T24" s="11">
        <v>0</v>
      </c>
      <c r="U24" s="145">
        <f t="shared" si="3"/>
        <v>35</v>
      </c>
      <c r="V24" s="145">
        <f>SUM(P24,U24,K24)</f>
        <v>57</v>
      </c>
    </row>
    <row r="25" spans="1:22" ht="21.75" customHeight="1">
      <c r="A25" s="36" t="s">
        <v>57</v>
      </c>
      <c r="B25" s="10" t="s">
        <v>38</v>
      </c>
      <c r="C25" s="10">
        <v>0</v>
      </c>
      <c r="D25" s="10">
        <v>0</v>
      </c>
      <c r="E25" s="10">
        <v>0</v>
      </c>
      <c r="F25" s="9">
        <f t="shared" si="0"/>
        <v>0</v>
      </c>
      <c r="G25" s="10">
        <v>0</v>
      </c>
      <c r="H25" s="10">
        <v>0</v>
      </c>
      <c r="I25" s="10">
        <v>0</v>
      </c>
      <c r="J25" s="10">
        <v>0</v>
      </c>
      <c r="K25" s="9">
        <f>SUM(G25:J25)</f>
        <v>0</v>
      </c>
      <c r="L25" s="10">
        <v>0</v>
      </c>
      <c r="M25" s="168">
        <v>9</v>
      </c>
      <c r="N25" s="18">
        <v>6</v>
      </c>
      <c r="O25" s="22">
        <v>0</v>
      </c>
      <c r="P25" s="57">
        <f>SUM(L25:O25)</f>
        <v>15</v>
      </c>
      <c r="Q25" s="10">
        <v>1</v>
      </c>
      <c r="R25" s="10">
        <v>4</v>
      </c>
      <c r="S25" s="10">
        <v>1</v>
      </c>
      <c r="T25" s="10">
        <v>0</v>
      </c>
      <c r="U25" s="17">
        <f>SUM(Q25:T25)</f>
        <v>6</v>
      </c>
      <c r="V25" s="9">
        <f>SUM(U25,P25,K25)</f>
        <v>21</v>
      </c>
    </row>
    <row r="26" spans="1:22" ht="21.75" customHeight="1">
      <c r="A26" s="24"/>
      <c r="B26" s="12"/>
      <c r="C26" s="12"/>
      <c r="D26" s="12"/>
      <c r="E26" s="12"/>
      <c r="F26" s="44"/>
      <c r="G26" s="12"/>
      <c r="H26" s="12"/>
      <c r="I26" s="12"/>
      <c r="J26" s="12"/>
      <c r="K26" s="44"/>
      <c r="L26" s="12"/>
      <c r="M26" s="378" t="s">
        <v>256</v>
      </c>
      <c r="N26" s="12"/>
      <c r="O26" s="99"/>
      <c r="P26" s="301"/>
      <c r="Q26" s="99"/>
      <c r="R26" s="99"/>
      <c r="S26" s="99"/>
      <c r="T26" s="100"/>
      <c r="U26" s="126"/>
      <c r="V26" s="44"/>
    </row>
    <row r="27" spans="1:22" ht="21.75" customHeight="1">
      <c r="A27" s="134" t="s">
        <v>58</v>
      </c>
      <c r="B27" s="135" t="s">
        <v>17</v>
      </c>
      <c r="C27" s="135">
        <v>0</v>
      </c>
      <c r="D27" s="135">
        <v>0</v>
      </c>
      <c r="E27" s="135">
        <v>0</v>
      </c>
      <c r="F27" s="136">
        <f aca="true" t="shared" si="5" ref="F27:F59">SUM(C27:E27)</f>
        <v>0</v>
      </c>
      <c r="G27" s="135">
        <v>0</v>
      </c>
      <c r="H27" s="135">
        <v>0</v>
      </c>
      <c r="I27" s="135">
        <v>0</v>
      </c>
      <c r="J27" s="135">
        <v>0</v>
      </c>
      <c r="K27" s="136">
        <f t="shared" si="1"/>
        <v>0</v>
      </c>
      <c r="L27" s="135">
        <v>0</v>
      </c>
      <c r="M27" s="167">
        <v>18</v>
      </c>
      <c r="N27" s="135">
        <v>6</v>
      </c>
      <c r="O27" s="137">
        <v>0</v>
      </c>
      <c r="P27" s="138">
        <f t="shared" si="2"/>
        <v>24</v>
      </c>
      <c r="Q27" s="135">
        <v>3</v>
      </c>
      <c r="R27" s="135">
        <v>10</v>
      </c>
      <c r="S27" s="135">
        <v>1</v>
      </c>
      <c r="T27" s="135">
        <v>0</v>
      </c>
      <c r="U27" s="136">
        <f t="shared" si="3"/>
        <v>14</v>
      </c>
      <c r="V27" s="136">
        <f>SUM(U27,P27,K27,F27)</f>
        <v>38</v>
      </c>
    </row>
    <row r="28" spans="1:22" ht="21.75" customHeight="1">
      <c r="A28" s="1" t="s">
        <v>59</v>
      </c>
      <c r="B28" s="11" t="s">
        <v>39</v>
      </c>
      <c r="C28" s="11">
        <v>0</v>
      </c>
      <c r="D28" s="11">
        <v>0</v>
      </c>
      <c r="E28" s="11">
        <v>0</v>
      </c>
      <c r="F28" s="145">
        <f t="shared" si="5"/>
        <v>0</v>
      </c>
      <c r="G28" s="11">
        <v>0</v>
      </c>
      <c r="H28" s="11">
        <v>0</v>
      </c>
      <c r="I28" s="11">
        <v>0</v>
      </c>
      <c r="J28" s="11">
        <v>0</v>
      </c>
      <c r="K28" s="9">
        <f t="shared" si="1"/>
        <v>0</v>
      </c>
      <c r="L28" s="11">
        <v>0</v>
      </c>
      <c r="M28" s="165">
        <v>1</v>
      </c>
      <c r="N28" s="11">
        <v>0</v>
      </c>
      <c r="O28" s="20">
        <v>0</v>
      </c>
      <c r="P28" s="57">
        <f t="shared" si="2"/>
        <v>1</v>
      </c>
      <c r="Q28" s="11">
        <v>1</v>
      </c>
      <c r="R28" s="11">
        <v>1</v>
      </c>
      <c r="S28" s="11">
        <v>0</v>
      </c>
      <c r="T28" s="11">
        <v>0</v>
      </c>
      <c r="U28" s="9">
        <f t="shared" si="3"/>
        <v>2</v>
      </c>
      <c r="V28" s="9">
        <f>SUM(U28,P28,K28)</f>
        <v>3</v>
      </c>
    </row>
    <row r="29" spans="1:23" s="40" customFormat="1" ht="21.75" customHeight="1">
      <c r="A29" s="1" t="s">
        <v>60</v>
      </c>
      <c r="B29" s="11" t="s">
        <v>18</v>
      </c>
      <c r="C29" s="11">
        <v>0</v>
      </c>
      <c r="D29" s="11">
        <v>10</v>
      </c>
      <c r="E29" s="11">
        <v>1</v>
      </c>
      <c r="F29" s="145">
        <f t="shared" si="5"/>
        <v>11</v>
      </c>
      <c r="G29" s="11">
        <v>6</v>
      </c>
      <c r="H29" s="11">
        <v>4</v>
      </c>
      <c r="I29" s="11">
        <v>1</v>
      </c>
      <c r="J29" s="11">
        <v>0</v>
      </c>
      <c r="K29" s="9">
        <f t="shared" si="1"/>
        <v>11</v>
      </c>
      <c r="L29" s="11">
        <v>0</v>
      </c>
      <c r="M29" s="165">
        <v>5</v>
      </c>
      <c r="N29" s="11">
        <v>9</v>
      </c>
      <c r="O29" s="20">
        <v>0</v>
      </c>
      <c r="P29" s="57">
        <f t="shared" si="2"/>
        <v>14</v>
      </c>
      <c r="Q29" s="11">
        <v>1</v>
      </c>
      <c r="R29" s="11">
        <v>7</v>
      </c>
      <c r="S29" s="11">
        <v>1</v>
      </c>
      <c r="T29" s="11">
        <v>0</v>
      </c>
      <c r="U29" s="9">
        <f t="shared" si="3"/>
        <v>9</v>
      </c>
      <c r="V29" s="9">
        <f>SUM(U29,P29,K29)</f>
        <v>34</v>
      </c>
      <c r="W29" s="39"/>
    </row>
    <row r="30" spans="1:22" ht="21.75" customHeight="1">
      <c r="A30" s="36" t="s">
        <v>61</v>
      </c>
      <c r="B30" s="10" t="s">
        <v>19</v>
      </c>
      <c r="C30" s="10">
        <v>0</v>
      </c>
      <c r="D30" s="10">
        <v>0</v>
      </c>
      <c r="E30" s="10">
        <v>0</v>
      </c>
      <c r="F30" s="145">
        <f t="shared" si="5"/>
        <v>0</v>
      </c>
      <c r="G30" s="10">
        <v>0</v>
      </c>
      <c r="H30" s="10">
        <v>0</v>
      </c>
      <c r="I30" s="10">
        <v>0</v>
      </c>
      <c r="J30" s="10">
        <v>0</v>
      </c>
      <c r="K30" s="9">
        <f t="shared" si="1"/>
        <v>0</v>
      </c>
      <c r="L30" s="10">
        <v>0</v>
      </c>
      <c r="M30" s="164">
        <v>13</v>
      </c>
      <c r="N30" s="10">
        <v>20</v>
      </c>
      <c r="O30" s="22">
        <v>0</v>
      </c>
      <c r="P30" s="57">
        <f t="shared" si="2"/>
        <v>33</v>
      </c>
      <c r="Q30" s="10">
        <v>6</v>
      </c>
      <c r="R30" s="10">
        <v>20</v>
      </c>
      <c r="S30" s="10">
        <v>1</v>
      </c>
      <c r="T30" s="10">
        <v>0</v>
      </c>
      <c r="U30" s="9">
        <f t="shared" si="3"/>
        <v>27</v>
      </c>
      <c r="V30" s="9">
        <f>SUM(U30,P30,K30)</f>
        <v>60</v>
      </c>
    </row>
    <row r="31" spans="1:22" ht="21.75" customHeight="1">
      <c r="A31" s="1" t="s">
        <v>62</v>
      </c>
      <c r="B31" s="11" t="s">
        <v>141</v>
      </c>
      <c r="C31" s="11">
        <v>0</v>
      </c>
      <c r="D31" s="11">
        <v>0</v>
      </c>
      <c r="E31" s="11">
        <v>0</v>
      </c>
      <c r="F31" s="145">
        <f t="shared" si="5"/>
        <v>0</v>
      </c>
      <c r="G31" s="11">
        <v>0</v>
      </c>
      <c r="H31" s="11">
        <v>0</v>
      </c>
      <c r="I31" s="11">
        <v>0</v>
      </c>
      <c r="J31" s="11">
        <v>0</v>
      </c>
      <c r="K31" s="9">
        <f t="shared" si="1"/>
        <v>0</v>
      </c>
      <c r="L31" s="11">
        <v>0</v>
      </c>
      <c r="M31" s="165">
        <v>4</v>
      </c>
      <c r="N31" s="11">
        <v>12</v>
      </c>
      <c r="O31" s="20">
        <v>1</v>
      </c>
      <c r="P31" s="57">
        <f t="shared" si="2"/>
        <v>17</v>
      </c>
      <c r="Q31" s="11">
        <v>3</v>
      </c>
      <c r="R31" s="11">
        <v>6</v>
      </c>
      <c r="S31" s="11">
        <v>1</v>
      </c>
      <c r="T31" s="11">
        <v>0</v>
      </c>
      <c r="U31" s="9">
        <f t="shared" si="3"/>
        <v>10</v>
      </c>
      <c r="V31" s="9">
        <f>SUM(P31,U31,K31)</f>
        <v>27</v>
      </c>
    </row>
    <row r="32" spans="1:22" ht="21.75" customHeight="1">
      <c r="A32" s="1" t="s">
        <v>63</v>
      </c>
      <c r="B32" s="11" t="s">
        <v>40</v>
      </c>
      <c r="C32" s="11">
        <v>0</v>
      </c>
      <c r="D32" s="11">
        <v>0</v>
      </c>
      <c r="E32" s="11">
        <v>0</v>
      </c>
      <c r="F32" s="145">
        <f t="shared" si="5"/>
        <v>0</v>
      </c>
      <c r="G32" s="11">
        <v>0</v>
      </c>
      <c r="H32" s="11">
        <v>0</v>
      </c>
      <c r="I32" s="11">
        <v>0</v>
      </c>
      <c r="J32" s="11">
        <v>0</v>
      </c>
      <c r="K32" s="9">
        <f t="shared" si="1"/>
        <v>0</v>
      </c>
      <c r="L32" s="11">
        <v>0</v>
      </c>
      <c r="M32" s="165">
        <v>4</v>
      </c>
      <c r="N32" s="11">
        <v>14</v>
      </c>
      <c r="O32" s="20">
        <v>0</v>
      </c>
      <c r="P32" s="57">
        <f t="shared" si="2"/>
        <v>18</v>
      </c>
      <c r="Q32" s="11">
        <v>4</v>
      </c>
      <c r="R32" s="11">
        <v>6</v>
      </c>
      <c r="S32" s="11">
        <v>0</v>
      </c>
      <c r="T32" s="11">
        <v>0</v>
      </c>
      <c r="U32" s="9">
        <f t="shared" si="3"/>
        <v>10</v>
      </c>
      <c r="V32" s="9">
        <f>SUM(U32,P32,K32)</f>
        <v>28</v>
      </c>
    </row>
    <row r="33" spans="1:22" ht="21.75" customHeight="1">
      <c r="A33" s="1" t="s">
        <v>64</v>
      </c>
      <c r="B33" s="11" t="s">
        <v>41</v>
      </c>
      <c r="C33" s="11">
        <v>0</v>
      </c>
      <c r="D33" s="11">
        <v>0</v>
      </c>
      <c r="E33" s="11">
        <v>0</v>
      </c>
      <c r="F33" s="145">
        <f t="shared" si="5"/>
        <v>0</v>
      </c>
      <c r="G33" s="11">
        <v>0</v>
      </c>
      <c r="H33" s="11">
        <v>0</v>
      </c>
      <c r="I33" s="11">
        <v>0</v>
      </c>
      <c r="J33" s="11">
        <v>0</v>
      </c>
      <c r="K33" s="9">
        <f t="shared" si="1"/>
        <v>0</v>
      </c>
      <c r="L33" s="11">
        <v>0</v>
      </c>
      <c r="M33" s="165">
        <v>11</v>
      </c>
      <c r="N33" s="11">
        <v>15</v>
      </c>
      <c r="O33" s="20">
        <v>4</v>
      </c>
      <c r="P33" s="57">
        <f t="shared" si="2"/>
        <v>30</v>
      </c>
      <c r="Q33" s="11">
        <v>6</v>
      </c>
      <c r="R33" s="11">
        <v>5</v>
      </c>
      <c r="S33" s="11">
        <v>1</v>
      </c>
      <c r="T33" s="11">
        <v>0</v>
      </c>
      <c r="U33" s="9">
        <f t="shared" si="3"/>
        <v>12</v>
      </c>
      <c r="V33" s="9">
        <f>SUM(U33,P33,K33,F33)</f>
        <v>42</v>
      </c>
    </row>
    <row r="34" spans="1:22" ht="21.75" customHeight="1">
      <c r="A34" s="1" t="s">
        <v>65</v>
      </c>
      <c r="B34" s="11" t="s">
        <v>42</v>
      </c>
      <c r="C34" s="11">
        <v>2</v>
      </c>
      <c r="D34" s="11">
        <v>8</v>
      </c>
      <c r="E34" s="11">
        <v>6</v>
      </c>
      <c r="F34" s="145">
        <f t="shared" si="5"/>
        <v>16</v>
      </c>
      <c r="G34" s="11">
        <v>6</v>
      </c>
      <c r="H34" s="11">
        <v>6</v>
      </c>
      <c r="I34" s="11">
        <v>4</v>
      </c>
      <c r="J34" s="11">
        <v>0</v>
      </c>
      <c r="K34" s="9">
        <f t="shared" si="1"/>
        <v>16</v>
      </c>
      <c r="L34" s="11">
        <v>0</v>
      </c>
      <c r="M34" s="165">
        <v>1</v>
      </c>
      <c r="N34" s="11">
        <v>0</v>
      </c>
      <c r="O34" s="20">
        <v>0</v>
      </c>
      <c r="P34" s="57">
        <f t="shared" si="2"/>
        <v>1</v>
      </c>
      <c r="Q34" s="11">
        <v>0</v>
      </c>
      <c r="R34" s="11">
        <v>1</v>
      </c>
      <c r="S34" s="11">
        <v>0</v>
      </c>
      <c r="T34" s="11">
        <v>0</v>
      </c>
      <c r="U34" s="9">
        <f t="shared" si="3"/>
        <v>1</v>
      </c>
      <c r="V34" s="9">
        <f>SUM(U34,P34,K34)</f>
        <v>18</v>
      </c>
    </row>
    <row r="35" spans="1:22" ht="21.75" customHeight="1">
      <c r="A35" s="1" t="s">
        <v>163</v>
      </c>
      <c r="B35" s="11" t="s">
        <v>107</v>
      </c>
      <c r="C35" s="11">
        <v>0</v>
      </c>
      <c r="D35" s="11">
        <v>0</v>
      </c>
      <c r="E35" s="11">
        <v>0</v>
      </c>
      <c r="F35" s="145">
        <f t="shared" si="5"/>
        <v>0</v>
      </c>
      <c r="G35" s="11">
        <v>0</v>
      </c>
      <c r="H35" s="11">
        <v>0</v>
      </c>
      <c r="I35" s="11">
        <v>0</v>
      </c>
      <c r="J35" s="11">
        <v>0</v>
      </c>
      <c r="K35" s="9">
        <v>0</v>
      </c>
      <c r="L35" s="11">
        <v>0</v>
      </c>
      <c r="M35" s="165">
        <v>1</v>
      </c>
      <c r="N35" s="11">
        <v>0</v>
      </c>
      <c r="O35" s="20">
        <v>0</v>
      </c>
      <c r="P35" s="57">
        <v>1</v>
      </c>
      <c r="Q35" s="11">
        <v>0</v>
      </c>
      <c r="R35" s="11">
        <v>0</v>
      </c>
      <c r="S35" s="11">
        <v>0</v>
      </c>
      <c r="T35" s="11">
        <v>0</v>
      </c>
      <c r="U35" s="9">
        <v>0</v>
      </c>
      <c r="V35" s="9">
        <v>1</v>
      </c>
    </row>
    <row r="36" spans="1:22" ht="21.75" customHeight="1">
      <c r="A36" s="1" t="s">
        <v>104</v>
      </c>
      <c r="B36" s="11" t="s">
        <v>101</v>
      </c>
      <c r="C36" s="11">
        <v>0</v>
      </c>
      <c r="D36" s="11">
        <v>2</v>
      </c>
      <c r="E36" s="11">
        <v>1</v>
      </c>
      <c r="F36" s="145">
        <f t="shared" si="5"/>
        <v>3</v>
      </c>
      <c r="G36" s="11">
        <v>0</v>
      </c>
      <c r="H36" s="11">
        <v>1</v>
      </c>
      <c r="I36" s="11">
        <v>2</v>
      </c>
      <c r="J36" s="11">
        <v>0</v>
      </c>
      <c r="K36" s="9">
        <f>SUM(G36:J36)</f>
        <v>3</v>
      </c>
      <c r="L36" s="11">
        <v>0</v>
      </c>
      <c r="M36" s="165">
        <v>0</v>
      </c>
      <c r="N36" s="11">
        <v>0</v>
      </c>
      <c r="O36" s="20">
        <v>0</v>
      </c>
      <c r="P36" s="57">
        <f>SUM(L36:O36)</f>
        <v>0</v>
      </c>
      <c r="Q36" s="11">
        <v>0</v>
      </c>
      <c r="R36" s="11">
        <v>1</v>
      </c>
      <c r="S36" s="11">
        <v>0</v>
      </c>
      <c r="T36" s="11">
        <v>0</v>
      </c>
      <c r="U36" s="9">
        <v>1</v>
      </c>
      <c r="V36" s="9">
        <f>SUM(P36,U36,K36)</f>
        <v>4</v>
      </c>
    </row>
    <row r="37" spans="1:22" ht="21.75" customHeight="1">
      <c r="A37" s="1" t="s">
        <v>105</v>
      </c>
      <c r="B37" s="11" t="s">
        <v>102</v>
      </c>
      <c r="C37" s="11">
        <v>0</v>
      </c>
      <c r="D37" s="11">
        <v>0</v>
      </c>
      <c r="E37" s="11">
        <v>0</v>
      </c>
      <c r="F37" s="145">
        <f t="shared" si="5"/>
        <v>0</v>
      </c>
      <c r="G37" s="11">
        <v>0</v>
      </c>
      <c r="H37" s="11">
        <v>0</v>
      </c>
      <c r="I37" s="11">
        <v>0</v>
      </c>
      <c r="J37" s="11">
        <v>0</v>
      </c>
      <c r="K37" s="9">
        <f>SUM(G37:J37)</f>
        <v>0</v>
      </c>
      <c r="L37" s="11">
        <v>0</v>
      </c>
      <c r="M37" s="165">
        <v>0</v>
      </c>
      <c r="N37" s="11">
        <v>0</v>
      </c>
      <c r="O37" s="20">
        <v>0</v>
      </c>
      <c r="P37" s="57">
        <f>SUM(L37:O37)</f>
        <v>0</v>
      </c>
      <c r="Q37" s="11">
        <v>0</v>
      </c>
      <c r="R37" s="11">
        <v>0</v>
      </c>
      <c r="S37" s="11">
        <v>0</v>
      </c>
      <c r="T37" s="11">
        <v>0</v>
      </c>
      <c r="U37" s="9">
        <f>SUM(Q37:T37)</f>
        <v>0</v>
      </c>
      <c r="V37" s="9">
        <f>SUM(U37,P37,K37)</f>
        <v>0</v>
      </c>
    </row>
    <row r="38" spans="1:22" ht="21.75" customHeight="1">
      <c r="A38" s="1" t="s">
        <v>233</v>
      </c>
      <c r="B38" s="11" t="s">
        <v>118</v>
      </c>
      <c r="C38" s="11">
        <v>0</v>
      </c>
      <c r="D38" s="11">
        <v>0</v>
      </c>
      <c r="E38" s="11">
        <v>0</v>
      </c>
      <c r="F38" s="145">
        <f t="shared" si="5"/>
        <v>0</v>
      </c>
      <c r="G38" s="11">
        <v>0</v>
      </c>
      <c r="H38" s="11">
        <v>0</v>
      </c>
      <c r="I38" s="11">
        <v>0</v>
      </c>
      <c r="J38" s="11">
        <v>0</v>
      </c>
      <c r="K38" s="9">
        <f>SUM(G38:J38)</f>
        <v>0</v>
      </c>
      <c r="L38" s="11">
        <v>0</v>
      </c>
      <c r="M38" s="165">
        <v>0</v>
      </c>
      <c r="N38" s="11">
        <v>1</v>
      </c>
      <c r="O38" s="20">
        <v>0</v>
      </c>
      <c r="P38" s="57">
        <f>SUM(L38:O38)</f>
        <v>1</v>
      </c>
      <c r="Q38" s="11">
        <v>0</v>
      </c>
      <c r="R38" s="11">
        <v>0</v>
      </c>
      <c r="S38" s="11">
        <v>0</v>
      </c>
      <c r="T38" s="11">
        <v>0</v>
      </c>
      <c r="U38" s="9">
        <f>SUM(Q38:T38)</f>
        <v>0</v>
      </c>
      <c r="V38" s="9">
        <f>SUM(U38,P38,K38,F38)</f>
        <v>1</v>
      </c>
    </row>
    <row r="39" spans="1:22" ht="21.75" customHeight="1">
      <c r="A39" s="1" t="s">
        <v>66</v>
      </c>
      <c r="B39" s="11" t="s">
        <v>232</v>
      </c>
      <c r="C39" s="11">
        <v>0</v>
      </c>
      <c r="D39" s="11">
        <v>0</v>
      </c>
      <c r="E39" s="11">
        <v>0</v>
      </c>
      <c r="F39" s="145">
        <f t="shared" si="5"/>
        <v>0</v>
      </c>
      <c r="G39" s="11">
        <v>0</v>
      </c>
      <c r="H39" s="11">
        <v>0</v>
      </c>
      <c r="I39" s="11">
        <v>0</v>
      </c>
      <c r="J39" s="11">
        <v>0</v>
      </c>
      <c r="K39" s="9">
        <f t="shared" si="1"/>
        <v>0</v>
      </c>
      <c r="L39" s="11">
        <v>0</v>
      </c>
      <c r="M39" s="165">
        <v>21</v>
      </c>
      <c r="N39" s="11">
        <v>3</v>
      </c>
      <c r="O39" s="20">
        <v>0</v>
      </c>
      <c r="P39" s="57">
        <f t="shared" si="2"/>
        <v>24</v>
      </c>
      <c r="Q39" s="11">
        <v>10</v>
      </c>
      <c r="R39" s="11">
        <v>35</v>
      </c>
      <c r="S39" s="11">
        <v>6</v>
      </c>
      <c r="T39" s="11">
        <v>0</v>
      </c>
      <c r="U39" s="9">
        <f t="shared" si="3"/>
        <v>51</v>
      </c>
      <c r="V39" s="9">
        <f>SUM(U39,P39,K39)</f>
        <v>75</v>
      </c>
    </row>
    <row r="40" spans="1:22" ht="21.75" customHeight="1">
      <c r="A40" s="1" t="s">
        <v>67</v>
      </c>
      <c r="B40" s="11" t="s">
        <v>198</v>
      </c>
      <c r="C40" s="11">
        <v>4</v>
      </c>
      <c r="D40" s="11">
        <v>36</v>
      </c>
      <c r="E40" s="11">
        <v>61</v>
      </c>
      <c r="F40" s="145">
        <f t="shared" si="5"/>
        <v>101</v>
      </c>
      <c r="G40" s="11">
        <v>28</v>
      </c>
      <c r="H40" s="11">
        <v>44</v>
      </c>
      <c r="I40" s="11">
        <v>28</v>
      </c>
      <c r="J40" s="11">
        <v>1</v>
      </c>
      <c r="K40" s="9">
        <f t="shared" si="1"/>
        <v>101</v>
      </c>
      <c r="L40" s="11">
        <v>0</v>
      </c>
      <c r="M40" s="165">
        <v>14</v>
      </c>
      <c r="N40" s="11">
        <v>9</v>
      </c>
      <c r="O40" s="20">
        <v>0</v>
      </c>
      <c r="P40" s="57">
        <f t="shared" si="2"/>
        <v>23</v>
      </c>
      <c r="Q40" s="11">
        <v>6</v>
      </c>
      <c r="R40" s="11">
        <v>14</v>
      </c>
      <c r="S40" s="11">
        <v>0</v>
      </c>
      <c r="T40" s="11">
        <v>0</v>
      </c>
      <c r="U40" s="9">
        <f t="shared" si="3"/>
        <v>20</v>
      </c>
      <c r="V40" s="9">
        <f>SUM(U40,P40,K40)</f>
        <v>144</v>
      </c>
    </row>
    <row r="41" spans="1:22" ht="21.75" customHeight="1">
      <c r="A41" s="1" t="s">
        <v>95</v>
      </c>
      <c r="B41" s="11" t="s">
        <v>199</v>
      </c>
      <c r="C41" s="11">
        <v>0</v>
      </c>
      <c r="D41" s="11">
        <v>14</v>
      </c>
      <c r="E41" s="11">
        <v>21</v>
      </c>
      <c r="F41" s="145">
        <f t="shared" si="5"/>
        <v>35</v>
      </c>
      <c r="G41" s="11">
        <v>10</v>
      </c>
      <c r="H41" s="11">
        <v>13</v>
      </c>
      <c r="I41" s="11">
        <v>12</v>
      </c>
      <c r="J41" s="11">
        <v>0</v>
      </c>
      <c r="K41" s="9">
        <f t="shared" si="1"/>
        <v>35</v>
      </c>
      <c r="L41" s="11">
        <v>0</v>
      </c>
      <c r="M41" s="165">
        <v>4</v>
      </c>
      <c r="N41" s="11">
        <v>2</v>
      </c>
      <c r="O41" s="20">
        <v>0</v>
      </c>
      <c r="P41" s="57">
        <f t="shared" si="2"/>
        <v>6</v>
      </c>
      <c r="Q41" s="11">
        <v>8</v>
      </c>
      <c r="R41" s="11">
        <v>6</v>
      </c>
      <c r="S41" s="11">
        <v>1</v>
      </c>
      <c r="T41" s="11">
        <v>0</v>
      </c>
      <c r="U41" s="9">
        <f t="shared" si="3"/>
        <v>15</v>
      </c>
      <c r="V41" s="9">
        <f>SUM(U41,P41,K41)</f>
        <v>56</v>
      </c>
    </row>
    <row r="42" spans="1:22" ht="21.75" customHeight="1">
      <c r="A42" s="1" t="s">
        <v>68</v>
      </c>
      <c r="B42" s="11" t="s">
        <v>8</v>
      </c>
      <c r="C42" s="11">
        <v>4</v>
      </c>
      <c r="D42" s="11">
        <v>26</v>
      </c>
      <c r="E42" s="11">
        <v>17</v>
      </c>
      <c r="F42" s="145">
        <f t="shared" si="5"/>
        <v>47</v>
      </c>
      <c r="G42" s="11">
        <v>28</v>
      </c>
      <c r="H42" s="11">
        <v>14</v>
      </c>
      <c r="I42" s="11">
        <v>4</v>
      </c>
      <c r="J42" s="11">
        <v>1</v>
      </c>
      <c r="K42" s="9">
        <f t="shared" si="1"/>
        <v>47</v>
      </c>
      <c r="L42" s="11">
        <v>0</v>
      </c>
      <c r="M42" s="165">
        <v>3</v>
      </c>
      <c r="N42" s="11">
        <v>1</v>
      </c>
      <c r="O42" s="20">
        <v>0</v>
      </c>
      <c r="P42" s="57">
        <f t="shared" si="2"/>
        <v>4</v>
      </c>
      <c r="Q42" s="11">
        <v>0</v>
      </c>
      <c r="R42" s="11">
        <v>5</v>
      </c>
      <c r="S42" s="11">
        <v>2</v>
      </c>
      <c r="T42" s="11">
        <v>0</v>
      </c>
      <c r="U42" s="9">
        <f t="shared" si="3"/>
        <v>7</v>
      </c>
      <c r="V42" s="9">
        <f>SUM(P42,U42,K42)</f>
        <v>58</v>
      </c>
    </row>
    <row r="43" spans="1:22" ht="21.75" customHeight="1">
      <c r="A43" s="1" t="s">
        <v>69</v>
      </c>
      <c r="B43" s="11" t="s">
        <v>200</v>
      </c>
      <c r="C43" s="11">
        <v>15</v>
      </c>
      <c r="D43" s="11">
        <v>44</v>
      </c>
      <c r="E43" s="11">
        <v>2</v>
      </c>
      <c r="F43" s="145">
        <f t="shared" si="5"/>
        <v>61</v>
      </c>
      <c r="G43" s="11">
        <v>38</v>
      </c>
      <c r="H43" s="11">
        <v>20</v>
      </c>
      <c r="I43" s="11">
        <v>3</v>
      </c>
      <c r="J43" s="11">
        <v>0</v>
      </c>
      <c r="K43" s="9">
        <f t="shared" si="1"/>
        <v>61</v>
      </c>
      <c r="L43" s="11">
        <v>0</v>
      </c>
      <c r="M43" s="165">
        <v>2</v>
      </c>
      <c r="N43" s="11">
        <v>0</v>
      </c>
      <c r="O43" s="20">
        <v>0</v>
      </c>
      <c r="P43" s="57">
        <f t="shared" si="2"/>
        <v>2</v>
      </c>
      <c r="Q43" s="11">
        <v>1</v>
      </c>
      <c r="R43" s="11">
        <v>4</v>
      </c>
      <c r="S43" s="11">
        <v>0</v>
      </c>
      <c r="T43" s="11">
        <v>0</v>
      </c>
      <c r="U43" s="9">
        <f t="shared" si="3"/>
        <v>5</v>
      </c>
      <c r="V43" s="9">
        <f>SUM(U43,P43,K43)</f>
        <v>68</v>
      </c>
    </row>
    <row r="44" spans="1:22" ht="21.75" customHeight="1">
      <c r="A44" s="1"/>
      <c r="B44" s="11" t="s">
        <v>229</v>
      </c>
      <c r="C44" s="11">
        <v>0</v>
      </c>
      <c r="D44" s="11">
        <v>8</v>
      </c>
      <c r="E44" s="11">
        <v>2</v>
      </c>
      <c r="F44" s="145">
        <f t="shared" si="5"/>
        <v>10</v>
      </c>
      <c r="G44" s="11">
        <v>1</v>
      </c>
      <c r="H44" s="11">
        <v>6</v>
      </c>
      <c r="I44" s="11">
        <v>3</v>
      </c>
      <c r="J44" s="11">
        <v>0</v>
      </c>
      <c r="K44" s="9">
        <f>SUM(G44:J44)</f>
        <v>10</v>
      </c>
      <c r="L44" s="11">
        <v>0</v>
      </c>
      <c r="M44" s="165">
        <v>2</v>
      </c>
      <c r="N44" s="11">
        <v>0</v>
      </c>
      <c r="O44" s="20">
        <v>0</v>
      </c>
      <c r="P44" s="57">
        <f>SUM(L44:O44)</f>
        <v>2</v>
      </c>
      <c r="Q44" s="11">
        <v>1</v>
      </c>
      <c r="R44" s="11">
        <v>4</v>
      </c>
      <c r="S44" s="11">
        <v>0</v>
      </c>
      <c r="T44" s="11">
        <v>0</v>
      </c>
      <c r="U44" s="9">
        <f>SUM(Q44:T44)</f>
        <v>5</v>
      </c>
      <c r="V44" s="9">
        <f>SUM(U44,P44,K44)</f>
        <v>17</v>
      </c>
    </row>
    <row r="45" spans="1:22" ht="21.75" customHeight="1">
      <c r="A45" s="83"/>
      <c r="B45" s="84" t="s">
        <v>230</v>
      </c>
      <c r="C45" s="84">
        <v>15</v>
      </c>
      <c r="D45" s="84">
        <v>36</v>
      </c>
      <c r="E45" s="84">
        <v>0</v>
      </c>
      <c r="F45" s="148">
        <f t="shared" si="5"/>
        <v>51</v>
      </c>
      <c r="G45" s="84">
        <v>37</v>
      </c>
      <c r="H45" s="84">
        <v>14</v>
      </c>
      <c r="I45" s="84">
        <v>0</v>
      </c>
      <c r="J45" s="84">
        <v>0</v>
      </c>
      <c r="K45" s="148">
        <f t="shared" si="1"/>
        <v>51</v>
      </c>
      <c r="L45" s="84">
        <v>0</v>
      </c>
      <c r="M45" s="166">
        <v>0</v>
      </c>
      <c r="N45" s="84">
        <v>0</v>
      </c>
      <c r="O45" s="92">
        <v>0</v>
      </c>
      <c r="P45" s="323">
        <f t="shared" si="2"/>
        <v>0</v>
      </c>
      <c r="Q45" s="84">
        <v>0</v>
      </c>
      <c r="R45" s="84">
        <v>0</v>
      </c>
      <c r="S45" s="84">
        <v>0</v>
      </c>
      <c r="T45" s="84">
        <v>0</v>
      </c>
      <c r="U45" s="148">
        <f t="shared" si="3"/>
        <v>0</v>
      </c>
      <c r="V45" s="148">
        <f>SUM(U45,P45,K45)</f>
        <v>51</v>
      </c>
    </row>
    <row r="46" spans="1:22" ht="21.75" customHeight="1">
      <c r="A46" s="73" t="s">
        <v>70</v>
      </c>
      <c r="B46" s="18" t="s">
        <v>231</v>
      </c>
      <c r="C46" s="18">
        <v>2</v>
      </c>
      <c r="D46" s="18">
        <v>0</v>
      </c>
      <c r="E46" s="18">
        <v>0</v>
      </c>
      <c r="F46" s="17">
        <f>SUM(C46:E46)</f>
        <v>2</v>
      </c>
      <c r="G46" s="18">
        <v>1</v>
      </c>
      <c r="H46" s="18">
        <v>1</v>
      </c>
      <c r="I46" s="18">
        <v>0</v>
      </c>
      <c r="J46" s="18">
        <v>0</v>
      </c>
      <c r="K46" s="17">
        <f t="shared" si="1"/>
        <v>2</v>
      </c>
      <c r="L46" s="18">
        <v>0</v>
      </c>
      <c r="M46" s="168">
        <v>2</v>
      </c>
      <c r="N46" s="18">
        <v>1</v>
      </c>
      <c r="O46" s="21">
        <v>0</v>
      </c>
      <c r="P46" s="91">
        <f t="shared" si="2"/>
        <v>3</v>
      </c>
      <c r="Q46" s="18">
        <v>0</v>
      </c>
      <c r="R46" s="18">
        <v>3</v>
      </c>
      <c r="S46" s="18">
        <v>0</v>
      </c>
      <c r="T46" s="18">
        <v>0</v>
      </c>
      <c r="U46" s="17">
        <f t="shared" si="3"/>
        <v>3</v>
      </c>
      <c r="V46" s="17">
        <f>SUM(U46,P46,K46)</f>
        <v>8</v>
      </c>
    </row>
    <row r="47" spans="1:23" s="42" customFormat="1" ht="21.75" customHeight="1">
      <c r="A47" s="24"/>
      <c r="B47" s="12"/>
      <c r="C47" s="12"/>
      <c r="D47" s="12"/>
      <c r="E47" s="12"/>
      <c r="F47" s="44"/>
      <c r="G47" s="12"/>
      <c r="H47" s="12"/>
      <c r="I47" s="12"/>
      <c r="J47" s="12"/>
      <c r="K47" s="44"/>
      <c r="L47" s="12"/>
      <c r="M47" s="378" t="s">
        <v>256</v>
      </c>
      <c r="N47" s="77"/>
      <c r="O47" s="99"/>
      <c r="P47" s="301"/>
      <c r="Q47" s="99"/>
      <c r="R47" s="99"/>
      <c r="S47" s="99"/>
      <c r="T47" s="100"/>
      <c r="U47" s="126"/>
      <c r="V47" s="44"/>
      <c r="W47" s="14"/>
    </row>
    <row r="48" spans="1:22" ht="21.75" customHeight="1">
      <c r="A48" s="134" t="s">
        <v>71</v>
      </c>
      <c r="B48" s="135" t="s">
        <v>37</v>
      </c>
      <c r="C48" s="135">
        <v>0</v>
      </c>
      <c r="D48" s="135">
        <v>0</v>
      </c>
      <c r="E48" s="135">
        <v>0</v>
      </c>
      <c r="F48" s="136">
        <f t="shared" si="5"/>
        <v>0</v>
      </c>
      <c r="G48" s="135">
        <v>0</v>
      </c>
      <c r="H48" s="135">
        <v>0</v>
      </c>
      <c r="I48" s="135">
        <v>0</v>
      </c>
      <c r="J48" s="135">
        <v>0</v>
      </c>
      <c r="K48" s="136">
        <f>SUM(G48:J48)</f>
        <v>0</v>
      </c>
      <c r="L48" s="135">
        <v>0</v>
      </c>
      <c r="M48" s="167">
        <v>15</v>
      </c>
      <c r="N48" s="135">
        <v>12</v>
      </c>
      <c r="O48" s="137">
        <v>11</v>
      </c>
      <c r="P48" s="138">
        <f>SUM(L48:O48)</f>
        <v>38</v>
      </c>
      <c r="Q48" s="135">
        <v>2</v>
      </c>
      <c r="R48" s="135">
        <v>5</v>
      </c>
      <c r="S48" s="135">
        <v>2</v>
      </c>
      <c r="T48" s="135">
        <v>1</v>
      </c>
      <c r="U48" s="136">
        <f>SUM(Q48:T48)</f>
        <v>10</v>
      </c>
      <c r="V48" s="136">
        <f>SUM(U48,P48,K48)</f>
        <v>48</v>
      </c>
    </row>
    <row r="49" spans="1:22" ht="21.75" customHeight="1">
      <c r="A49" s="1" t="s">
        <v>96</v>
      </c>
      <c r="B49" s="11" t="s">
        <v>194</v>
      </c>
      <c r="C49" s="11">
        <v>0</v>
      </c>
      <c r="D49" s="11">
        <v>4</v>
      </c>
      <c r="E49" s="11">
        <v>1</v>
      </c>
      <c r="F49" s="145">
        <f t="shared" si="5"/>
        <v>5</v>
      </c>
      <c r="G49" s="11">
        <v>3</v>
      </c>
      <c r="H49" s="11">
        <v>1</v>
      </c>
      <c r="I49" s="11">
        <v>1</v>
      </c>
      <c r="J49" s="11">
        <v>0</v>
      </c>
      <c r="K49" s="9">
        <f>SUM(G49:J49)</f>
        <v>5</v>
      </c>
      <c r="L49" s="11">
        <v>0</v>
      </c>
      <c r="M49" s="165">
        <v>9</v>
      </c>
      <c r="N49" s="11">
        <v>9</v>
      </c>
      <c r="O49" s="20">
        <v>0</v>
      </c>
      <c r="P49" s="57">
        <f>SUM(L49:O49)</f>
        <v>18</v>
      </c>
      <c r="Q49" s="11">
        <v>1</v>
      </c>
      <c r="R49" s="11">
        <v>12</v>
      </c>
      <c r="S49" s="11">
        <v>0</v>
      </c>
      <c r="T49" s="11">
        <v>0</v>
      </c>
      <c r="U49" s="9">
        <f>SUM(Q49:T49)</f>
        <v>13</v>
      </c>
      <c r="V49" s="9">
        <f>SUM(U49,P49,K49)</f>
        <v>36</v>
      </c>
    </row>
    <row r="50" spans="1:22" ht="21.75" customHeight="1">
      <c r="A50" s="1" t="s">
        <v>72</v>
      </c>
      <c r="B50" s="11" t="s">
        <v>192</v>
      </c>
      <c r="C50" s="11">
        <v>0</v>
      </c>
      <c r="D50" s="11">
        <v>0</v>
      </c>
      <c r="E50" s="11">
        <v>0</v>
      </c>
      <c r="F50" s="145">
        <f t="shared" si="5"/>
        <v>0</v>
      </c>
      <c r="G50" s="11">
        <v>0</v>
      </c>
      <c r="H50" s="11">
        <v>0</v>
      </c>
      <c r="I50" s="11">
        <v>0</v>
      </c>
      <c r="J50" s="11">
        <v>0</v>
      </c>
      <c r="K50" s="145">
        <f>SUM(G50:J50)</f>
        <v>0</v>
      </c>
      <c r="L50" s="11">
        <v>0</v>
      </c>
      <c r="M50" s="165">
        <v>0</v>
      </c>
      <c r="N50" s="11">
        <v>3</v>
      </c>
      <c r="O50" s="20">
        <v>0</v>
      </c>
      <c r="P50" s="147">
        <f>SUM(L50:O50)</f>
        <v>3</v>
      </c>
      <c r="Q50" s="11">
        <v>0</v>
      </c>
      <c r="R50" s="11">
        <v>4</v>
      </c>
      <c r="S50" s="11">
        <v>0</v>
      </c>
      <c r="T50" s="11">
        <v>0</v>
      </c>
      <c r="U50" s="145">
        <f>SUM(Q50:T50)</f>
        <v>4</v>
      </c>
      <c r="V50" s="145">
        <f>SUM(U50,P50,K50)</f>
        <v>7</v>
      </c>
    </row>
    <row r="51" spans="1:22" ht="21.75" customHeight="1">
      <c r="A51" s="36" t="s">
        <v>187</v>
      </c>
      <c r="B51" s="10" t="s">
        <v>188</v>
      </c>
      <c r="C51" s="10">
        <v>0</v>
      </c>
      <c r="D51" s="10">
        <v>2</v>
      </c>
      <c r="E51" s="10">
        <v>3</v>
      </c>
      <c r="F51" s="145">
        <f t="shared" si="5"/>
        <v>5</v>
      </c>
      <c r="G51" s="10">
        <v>1</v>
      </c>
      <c r="H51" s="10">
        <v>2</v>
      </c>
      <c r="I51" s="10">
        <v>2</v>
      </c>
      <c r="J51" s="10">
        <v>0</v>
      </c>
      <c r="K51" s="9">
        <f>SUM(G51:J51)</f>
        <v>5</v>
      </c>
      <c r="L51" s="10">
        <v>0</v>
      </c>
      <c r="M51" s="164">
        <v>0</v>
      </c>
      <c r="N51" s="10">
        <v>0</v>
      </c>
      <c r="O51" s="22">
        <v>0</v>
      </c>
      <c r="P51" s="57">
        <f>SUM(L51:O51)</f>
        <v>0</v>
      </c>
      <c r="Q51" s="10">
        <v>0</v>
      </c>
      <c r="R51" s="10">
        <v>0</v>
      </c>
      <c r="S51" s="10">
        <v>0</v>
      </c>
      <c r="T51" s="10">
        <v>0</v>
      </c>
      <c r="U51" s="9">
        <f>SUM(Q51:T51)</f>
        <v>0</v>
      </c>
      <c r="V51" s="9">
        <f>SUM(U51,P51,K51)</f>
        <v>5</v>
      </c>
    </row>
    <row r="52" spans="1:22" ht="21.75" customHeight="1">
      <c r="A52" s="36" t="s">
        <v>73</v>
      </c>
      <c r="B52" s="10" t="s">
        <v>115</v>
      </c>
      <c r="C52" s="10">
        <v>0</v>
      </c>
      <c r="D52" s="10">
        <v>0</v>
      </c>
      <c r="E52" s="10">
        <v>0</v>
      </c>
      <c r="F52" s="145">
        <f t="shared" si="5"/>
        <v>0</v>
      </c>
      <c r="G52" s="10">
        <v>0</v>
      </c>
      <c r="H52" s="10">
        <v>0</v>
      </c>
      <c r="I52" s="10">
        <v>0</v>
      </c>
      <c r="J52" s="10">
        <v>0</v>
      </c>
      <c r="K52" s="9">
        <f>SUM(G52:J52)</f>
        <v>0</v>
      </c>
      <c r="L52" s="10">
        <v>0</v>
      </c>
      <c r="M52" s="164">
        <v>0</v>
      </c>
      <c r="N52" s="10">
        <v>0</v>
      </c>
      <c r="O52" s="22">
        <v>0</v>
      </c>
      <c r="P52" s="57">
        <f>SUM(L52:O52)</f>
        <v>0</v>
      </c>
      <c r="Q52" s="10">
        <v>1</v>
      </c>
      <c r="R52" s="10">
        <v>2</v>
      </c>
      <c r="S52" s="10">
        <v>1</v>
      </c>
      <c r="T52" s="10">
        <v>0</v>
      </c>
      <c r="U52" s="9">
        <f>SUM(Q52:T52)</f>
        <v>4</v>
      </c>
      <c r="V52" s="9">
        <f>SUM(U52,P52,K52)</f>
        <v>4</v>
      </c>
    </row>
    <row r="53" spans="1:22" ht="21.75" customHeight="1">
      <c r="A53" s="36" t="s">
        <v>74</v>
      </c>
      <c r="B53" s="10" t="s">
        <v>43</v>
      </c>
      <c r="C53" s="10">
        <v>0</v>
      </c>
      <c r="D53" s="10">
        <v>2</v>
      </c>
      <c r="E53" s="10">
        <v>0</v>
      </c>
      <c r="F53" s="145">
        <f t="shared" si="5"/>
        <v>2</v>
      </c>
      <c r="G53" s="10">
        <v>1</v>
      </c>
      <c r="H53" s="10">
        <v>1</v>
      </c>
      <c r="I53" s="10">
        <v>0</v>
      </c>
      <c r="J53" s="10">
        <v>0</v>
      </c>
      <c r="K53" s="9">
        <f t="shared" si="1"/>
        <v>2</v>
      </c>
      <c r="L53" s="10">
        <v>0</v>
      </c>
      <c r="M53" s="164">
        <v>0</v>
      </c>
      <c r="N53" s="10">
        <v>0</v>
      </c>
      <c r="O53" s="22">
        <v>0</v>
      </c>
      <c r="P53" s="57">
        <f t="shared" si="2"/>
        <v>0</v>
      </c>
      <c r="Q53" s="10">
        <v>0</v>
      </c>
      <c r="R53" s="10">
        <v>0</v>
      </c>
      <c r="S53" s="10">
        <v>0</v>
      </c>
      <c r="T53" s="10">
        <v>0</v>
      </c>
      <c r="U53" s="9">
        <f t="shared" si="3"/>
        <v>0</v>
      </c>
      <c r="V53" s="9">
        <f>SUM(P53,U53,K53)</f>
        <v>2</v>
      </c>
    </row>
    <row r="54" spans="1:22" ht="21.75" customHeight="1">
      <c r="A54" s="1" t="s">
        <v>75</v>
      </c>
      <c r="B54" s="11" t="s">
        <v>44</v>
      </c>
      <c r="C54" s="11">
        <v>0</v>
      </c>
      <c r="D54" s="11">
        <v>1</v>
      </c>
      <c r="E54" s="11">
        <v>0</v>
      </c>
      <c r="F54" s="145">
        <f t="shared" si="5"/>
        <v>1</v>
      </c>
      <c r="G54" s="11">
        <v>1</v>
      </c>
      <c r="H54" s="11">
        <v>0</v>
      </c>
      <c r="I54" s="11">
        <v>0</v>
      </c>
      <c r="J54" s="11">
        <v>0</v>
      </c>
      <c r="K54" s="9">
        <f t="shared" si="1"/>
        <v>1</v>
      </c>
      <c r="L54" s="11">
        <v>0</v>
      </c>
      <c r="M54" s="165">
        <v>0</v>
      </c>
      <c r="N54" s="11">
        <v>0</v>
      </c>
      <c r="O54" s="20">
        <v>0</v>
      </c>
      <c r="P54" s="57">
        <f t="shared" si="2"/>
        <v>0</v>
      </c>
      <c r="Q54" s="11">
        <v>0</v>
      </c>
      <c r="R54" s="11">
        <v>0</v>
      </c>
      <c r="S54" s="11">
        <v>0</v>
      </c>
      <c r="T54" s="11">
        <v>0</v>
      </c>
      <c r="U54" s="9">
        <f t="shared" si="3"/>
        <v>0</v>
      </c>
      <c r="V54" s="9">
        <f>SUM(U54,P54,K54)</f>
        <v>1</v>
      </c>
    </row>
    <row r="55" spans="1:22" ht="21.75" customHeight="1">
      <c r="A55" s="1"/>
      <c r="B55" s="11" t="s">
        <v>110</v>
      </c>
      <c r="C55" s="11">
        <v>0</v>
      </c>
      <c r="D55" s="11">
        <v>0</v>
      </c>
      <c r="E55" s="11">
        <v>0</v>
      </c>
      <c r="F55" s="145">
        <f t="shared" si="5"/>
        <v>0</v>
      </c>
      <c r="G55" s="11">
        <v>0</v>
      </c>
      <c r="H55" s="11">
        <v>0</v>
      </c>
      <c r="I55" s="11">
        <v>0</v>
      </c>
      <c r="J55" s="9">
        <v>0</v>
      </c>
      <c r="K55" s="9">
        <f t="shared" si="1"/>
        <v>0</v>
      </c>
      <c r="L55" s="11">
        <v>0</v>
      </c>
      <c r="M55" s="165">
        <v>1</v>
      </c>
      <c r="N55" s="9">
        <v>1</v>
      </c>
      <c r="O55" s="11">
        <v>0</v>
      </c>
      <c r="P55" s="57">
        <f t="shared" si="2"/>
        <v>2</v>
      </c>
      <c r="Q55" s="11">
        <v>2</v>
      </c>
      <c r="R55" s="9">
        <v>5</v>
      </c>
      <c r="S55" s="11">
        <v>2</v>
      </c>
      <c r="T55" s="11">
        <v>0</v>
      </c>
      <c r="U55" s="9">
        <f t="shared" si="3"/>
        <v>9</v>
      </c>
      <c r="V55" s="9">
        <f>SUM(U55,P55,K55)</f>
        <v>11</v>
      </c>
    </row>
    <row r="56" spans="1:22" ht="21.75" customHeight="1">
      <c r="A56" s="1"/>
      <c r="B56" s="11" t="s">
        <v>142</v>
      </c>
      <c r="C56" s="11">
        <v>0</v>
      </c>
      <c r="D56" s="11">
        <v>4</v>
      </c>
      <c r="E56" s="11">
        <v>1</v>
      </c>
      <c r="F56" s="145">
        <f t="shared" si="5"/>
        <v>5</v>
      </c>
      <c r="G56" s="11">
        <v>4</v>
      </c>
      <c r="H56" s="11">
        <v>1</v>
      </c>
      <c r="I56" s="11">
        <v>0</v>
      </c>
      <c r="J56" s="9">
        <v>0</v>
      </c>
      <c r="K56" s="9">
        <f t="shared" si="1"/>
        <v>5</v>
      </c>
      <c r="L56" s="11">
        <v>0</v>
      </c>
      <c r="M56" s="165">
        <v>0</v>
      </c>
      <c r="N56" s="9">
        <v>0</v>
      </c>
      <c r="O56" s="11">
        <v>0</v>
      </c>
      <c r="P56" s="57">
        <f t="shared" si="2"/>
        <v>0</v>
      </c>
      <c r="Q56" s="11">
        <v>0</v>
      </c>
      <c r="R56" s="9">
        <v>0</v>
      </c>
      <c r="S56" s="11">
        <v>0</v>
      </c>
      <c r="T56" s="11">
        <v>0</v>
      </c>
      <c r="U56" s="9">
        <f t="shared" si="3"/>
        <v>0</v>
      </c>
      <c r="V56" s="9">
        <f>SUM(K56)</f>
        <v>5</v>
      </c>
    </row>
    <row r="57" spans="1:22" ht="21.75" customHeight="1">
      <c r="A57" s="1"/>
      <c r="B57" s="11" t="s">
        <v>143</v>
      </c>
      <c r="C57" s="11">
        <v>0</v>
      </c>
      <c r="D57" s="11">
        <v>2</v>
      </c>
      <c r="E57" s="11">
        <v>0</v>
      </c>
      <c r="F57" s="145">
        <f t="shared" si="5"/>
        <v>2</v>
      </c>
      <c r="G57" s="11">
        <v>2</v>
      </c>
      <c r="H57" s="11">
        <v>0</v>
      </c>
      <c r="I57" s="11">
        <v>0</v>
      </c>
      <c r="J57" s="9">
        <v>0</v>
      </c>
      <c r="K57" s="9">
        <f t="shared" si="1"/>
        <v>2</v>
      </c>
      <c r="L57" s="11">
        <v>0</v>
      </c>
      <c r="M57" s="165">
        <v>0</v>
      </c>
      <c r="N57" s="9">
        <v>0</v>
      </c>
      <c r="O57" s="11">
        <v>0</v>
      </c>
      <c r="P57" s="57">
        <f t="shared" si="2"/>
        <v>0</v>
      </c>
      <c r="Q57" s="11">
        <v>0</v>
      </c>
      <c r="R57" s="9">
        <v>0</v>
      </c>
      <c r="S57" s="11">
        <v>0</v>
      </c>
      <c r="T57" s="11">
        <v>0</v>
      </c>
      <c r="U57" s="9">
        <f t="shared" si="3"/>
        <v>0</v>
      </c>
      <c r="V57" s="9">
        <v>2</v>
      </c>
    </row>
    <row r="58" spans="1:22" ht="21.75" customHeight="1">
      <c r="A58" s="1" t="s">
        <v>100</v>
      </c>
      <c r="B58" s="11" t="s">
        <v>97</v>
      </c>
      <c r="C58" s="11">
        <v>0</v>
      </c>
      <c r="D58" s="11">
        <v>0</v>
      </c>
      <c r="E58" s="11">
        <v>0</v>
      </c>
      <c r="F58" s="145">
        <f t="shared" si="5"/>
        <v>0</v>
      </c>
      <c r="G58" s="11">
        <v>0</v>
      </c>
      <c r="H58" s="11">
        <v>0</v>
      </c>
      <c r="I58" s="11">
        <v>0</v>
      </c>
      <c r="J58" s="11">
        <v>0</v>
      </c>
      <c r="K58" s="9">
        <f>SUM(G58:J58)</f>
        <v>0</v>
      </c>
      <c r="L58" s="11">
        <v>0</v>
      </c>
      <c r="M58" s="165">
        <v>1</v>
      </c>
      <c r="N58" s="11">
        <v>4</v>
      </c>
      <c r="O58" s="20">
        <v>0</v>
      </c>
      <c r="P58" s="57">
        <f>SUM(L58:O58)</f>
        <v>5</v>
      </c>
      <c r="Q58" s="11">
        <v>1</v>
      </c>
      <c r="R58" s="11">
        <v>1</v>
      </c>
      <c r="S58" s="11">
        <v>2</v>
      </c>
      <c r="T58" s="11">
        <v>0</v>
      </c>
      <c r="U58" s="9">
        <f>SUM(Q58:T58)</f>
        <v>4</v>
      </c>
      <c r="V58" s="9">
        <f>SUM(U58,P58,K58,F58)</f>
        <v>9</v>
      </c>
    </row>
    <row r="59" spans="1:22" ht="21.75" customHeight="1">
      <c r="A59" s="1" t="s">
        <v>103</v>
      </c>
      <c r="B59" s="11" t="s">
        <v>98</v>
      </c>
      <c r="C59" s="11">
        <v>0</v>
      </c>
      <c r="D59" s="11">
        <v>1</v>
      </c>
      <c r="E59" s="11">
        <v>0</v>
      </c>
      <c r="F59" s="145">
        <f t="shared" si="5"/>
        <v>1</v>
      </c>
      <c r="G59" s="11">
        <v>1</v>
      </c>
      <c r="H59" s="11">
        <v>0</v>
      </c>
      <c r="I59" s="11">
        <v>0</v>
      </c>
      <c r="J59" s="11">
        <v>0</v>
      </c>
      <c r="K59" s="9">
        <f t="shared" si="1"/>
        <v>1</v>
      </c>
      <c r="L59" s="11">
        <v>0</v>
      </c>
      <c r="M59" s="165">
        <v>0</v>
      </c>
      <c r="N59" s="11">
        <v>1</v>
      </c>
      <c r="O59" s="20">
        <v>0</v>
      </c>
      <c r="P59" s="57">
        <f t="shared" si="2"/>
        <v>1</v>
      </c>
      <c r="Q59" s="11">
        <v>0</v>
      </c>
      <c r="R59" s="11">
        <v>0</v>
      </c>
      <c r="S59" s="11">
        <v>0</v>
      </c>
      <c r="T59" s="11">
        <v>0</v>
      </c>
      <c r="U59" s="9">
        <f t="shared" si="3"/>
        <v>0</v>
      </c>
      <c r="V59" s="9">
        <f>SUM(U59,P59,K59)</f>
        <v>2</v>
      </c>
    </row>
    <row r="60" spans="1:23" s="54" customFormat="1" ht="21.75" customHeight="1">
      <c r="A60" s="94"/>
      <c r="B60" s="95" t="s">
        <v>92</v>
      </c>
      <c r="C60" s="96">
        <f>SUM(C46:C59,C17:C43,C6:C14)</f>
        <v>141</v>
      </c>
      <c r="D60" s="96">
        <f aca="true" t="shared" si="6" ref="D60:V60">SUM(D46:D59,D17:D43,D6:D14)</f>
        <v>741</v>
      </c>
      <c r="E60" s="96">
        <f t="shared" si="6"/>
        <v>719</v>
      </c>
      <c r="F60" s="96">
        <f t="shared" si="6"/>
        <v>1601</v>
      </c>
      <c r="G60" s="96">
        <f t="shared" si="6"/>
        <v>585</v>
      </c>
      <c r="H60" s="96">
        <f t="shared" si="6"/>
        <v>579</v>
      </c>
      <c r="I60" s="96">
        <f t="shared" si="6"/>
        <v>410</v>
      </c>
      <c r="J60" s="96">
        <f t="shared" si="6"/>
        <v>27</v>
      </c>
      <c r="K60" s="96">
        <f t="shared" si="6"/>
        <v>1601</v>
      </c>
      <c r="L60" s="96">
        <f t="shared" si="6"/>
        <v>11</v>
      </c>
      <c r="M60" s="96">
        <f t="shared" si="6"/>
        <v>276</v>
      </c>
      <c r="N60" s="96">
        <f t="shared" si="6"/>
        <v>242</v>
      </c>
      <c r="O60" s="96">
        <f t="shared" si="6"/>
        <v>27</v>
      </c>
      <c r="P60" s="96">
        <f t="shared" si="6"/>
        <v>556</v>
      </c>
      <c r="Q60" s="96">
        <f>SUM(Q46:Q59,Q17:Q43,Q6:Q14)</f>
        <v>211</v>
      </c>
      <c r="R60" s="96">
        <f>SUM(R46:R59,R17:R43,R6:R14)</f>
        <v>462</v>
      </c>
      <c r="S60" s="96">
        <f>SUM(S46:S59,S17:S43,S6:S14)</f>
        <v>81</v>
      </c>
      <c r="T60" s="96">
        <f t="shared" si="6"/>
        <v>1</v>
      </c>
      <c r="U60" s="96">
        <f t="shared" si="6"/>
        <v>755</v>
      </c>
      <c r="V60" s="96">
        <f t="shared" si="6"/>
        <v>2912</v>
      </c>
      <c r="W60" s="53"/>
    </row>
    <row r="61" spans="1:23" s="54" customFormat="1" ht="21.75" customHeight="1">
      <c r="A61" s="129"/>
      <c r="B61" s="128"/>
      <c r="C61" s="131"/>
      <c r="D61" s="131"/>
      <c r="E61" s="131"/>
      <c r="F61" s="130"/>
      <c r="G61" s="132"/>
      <c r="H61" s="132"/>
      <c r="I61" s="132"/>
      <c r="J61" s="132"/>
      <c r="K61" s="130"/>
      <c r="L61" s="132"/>
      <c r="M61" s="169"/>
      <c r="N61" s="132"/>
      <c r="O61" s="132"/>
      <c r="P61" s="133"/>
      <c r="Q61" s="132"/>
      <c r="R61" s="132"/>
      <c r="S61" s="14"/>
      <c r="T61" s="132"/>
      <c r="U61" s="130"/>
      <c r="V61" s="130"/>
      <c r="W61" s="53"/>
    </row>
    <row r="62" spans="1:22" ht="21.75" customHeight="1">
      <c r="A62" s="41"/>
      <c r="B62" s="49" t="s">
        <v>108</v>
      </c>
      <c r="C62" s="14"/>
      <c r="D62" s="14"/>
      <c r="E62" s="14"/>
      <c r="F62" s="13"/>
      <c r="G62" s="14"/>
      <c r="H62" s="14"/>
      <c r="I62" s="14"/>
      <c r="J62" s="14"/>
      <c r="K62" s="13"/>
      <c r="L62" s="14"/>
      <c r="M62" s="170"/>
      <c r="N62" s="14"/>
      <c r="O62" s="23"/>
      <c r="P62" s="13"/>
      <c r="Q62" s="14"/>
      <c r="R62" s="14"/>
      <c r="S62" s="14"/>
      <c r="T62" s="14"/>
      <c r="U62" s="13"/>
      <c r="V62" s="13"/>
    </row>
    <row r="63" spans="1:22" ht="21.75" customHeight="1">
      <c r="A63" s="41"/>
      <c r="B63" s="49" t="s">
        <v>109</v>
      </c>
      <c r="C63" s="14"/>
      <c r="D63" s="14"/>
      <c r="E63" s="14"/>
      <c r="F63" s="13"/>
      <c r="G63" s="14"/>
      <c r="H63" s="14"/>
      <c r="I63" s="14"/>
      <c r="J63" s="14"/>
      <c r="K63" s="13"/>
      <c r="L63" s="14"/>
      <c r="M63" s="170"/>
      <c r="N63" s="14"/>
      <c r="O63" s="23"/>
      <c r="P63" s="13"/>
      <c r="Q63" s="14"/>
      <c r="R63" s="14"/>
      <c r="S63" s="14"/>
      <c r="T63" s="14"/>
      <c r="U63" s="13"/>
      <c r="V63" s="13"/>
    </row>
    <row r="64" spans="1:22" ht="21.75" customHeight="1">
      <c r="A64" s="41"/>
      <c r="B64" s="49" t="s">
        <v>258</v>
      </c>
      <c r="C64" s="14"/>
      <c r="D64" s="14"/>
      <c r="E64" s="14"/>
      <c r="F64" s="13"/>
      <c r="G64" s="14"/>
      <c r="H64" s="14"/>
      <c r="I64" s="14"/>
      <c r="J64" s="14"/>
      <c r="K64" s="13"/>
      <c r="L64" s="14"/>
      <c r="M64" s="378" t="s">
        <v>256</v>
      </c>
      <c r="O64" s="93"/>
      <c r="P64" s="13"/>
      <c r="Q64" s="14"/>
      <c r="R64" s="14"/>
      <c r="S64" s="14"/>
      <c r="T64" s="14"/>
      <c r="U64" s="13"/>
      <c r="V64" s="13"/>
    </row>
    <row r="65" spans="1:13" ht="21.75" customHeight="1">
      <c r="A65" s="41"/>
      <c r="B65" s="87"/>
      <c r="C65" s="93"/>
      <c r="D65" s="14"/>
      <c r="E65" s="14"/>
      <c r="F65" s="13"/>
      <c r="G65" s="14"/>
      <c r="H65" s="14"/>
      <c r="I65" s="14"/>
      <c r="J65" s="14"/>
      <c r="K65" s="13"/>
      <c r="L65" s="14"/>
      <c r="M65" s="170"/>
    </row>
    <row r="66" spans="1:22" ht="21.75" customHeight="1">
      <c r="A66" s="41"/>
      <c r="B66" s="42"/>
      <c r="C66" s="14"/>
      <c r="D66" s="14"/>
      <c r="E66" s="14"/>
      <c r="F66" s="13"/>
      <c r="G66" s="14"/>
      <c r="H66" s="14"/>
      <c r="I66" s="14"/>
      <c r="J66" s="14"/>
      <c r="K66" s="13"/>
      <c r="L66" s="14"/>
      <c r="M66" s="170"/>
      <c r="N66" s="14"/>
      <c r="O66" s="23"/>
      <c r="P66" s="13"/>
      <c r="Q66" s="14"/>
      <c r="R66" s="14"/>
      <c r="S66" s="14"/>
      <c r="T66" s="14"/>
      <c r="U66" s="13"/>
      <c r="V66" s="13"/>
    </row>
    <row r="67" spans="1:22" ht="21.75" customHeight="1">
      <c r="A67" s="41"/>
      <c r="B67" s="42"/>
      <c r="C67" s="14"/>
      <c r="D67" s="14"/>
      <c r="E67" s="14"/>
      <c r="F67" s="13"/>
      <c r="G67" s="14"/>
      <c r="H67" s="14"/>
      <c r="I67" s="14"/>
      <c r="J67" s="14"/>
      <c r="K67" s="13"/>
      <c r="L67" s="14"/>
      <c r="M67" s="170"/>
      <c r="N67" s="14"/>
      <c r="O67" s="23"/>
      <c r="P67" s="13"/>
      <c r="Q67" s="14"/>
      <c r="R67" s="14"/>
      <c r="S67" s="14"/>
      <c r="T67" s="14"/>
      <c r="U67" s="13"/>
      <c r="V67" s="13"/>
    </row>
    <row r="68" spans="1:22" ht="21.75" customHeight="1">
      <c r="A68" s="41"/>
      <c r="B68" s="42"/>
      <c r="C68" s="14"/>
      <c r="D68" s="14"/>
      <c r="E68" s="14"/>
      <c r="F68" s="13"/>
      <c r="G68" s="14"/>
      <c r="H68" s="14"/>
      <c r="I68" s="14"/>
      <c r="J68" s="14"/>
      <c r="K68" s="13"/>
      <c r="L68" s="14"/>
      <c r="M68" s="170"/>
      <c r="N68" s="14"/>
      <c r="O68" s="23"/>
      <c r="P68" s="13"/>
      <c r="Q68" s="14"/>
      <c r="R68" s="14"/>
      <c r="S68" s="14"/>
      <c r="T68" s="14"/>
      <c r="U68" s="13"/>
      <c r="V68" s="13"/>
    </row>
    <row r="69" spans="1:22" ht="21.75" customHeight="1">
      <c r="A69" s="41"/>
      <c r="B69" s="42"/>
      <c r="C69" s="14"/>
      <c r="D69" s="14"/>
      <c r="E69" s="14"/>
      <c r="F69" s="13"/>
      <c r="G69" s="14"/>
      <c r="H69" s="14"/>
      <c r="I69" s="14"/>
      <c r="J69" s="14"/>
      <c r="K69" s="13"/>
      <c r="L69" s="14"/>
      <c r="M69" s="170"/>
      <c r="N69" s="14"/>
      <c r="O69" s="23"/>
      <c r="P69" s="13"/>
      <c r="Q69" s="14"/>
      <c r="R69" s="14"/>
      <c r="S69" s="14"/>
      <c r="T69" s="14"/>
      <c r="U69" s="13"/>
      <c r="V69" s="13"/>
    </row>
    <row r="70" spans="1:22" ht="21.75" customHeight="1">
      <c r="A70" s="41"/>
      <c r="B70" s="42"/>
      <c r="C70" s="14"/>
      <c r="D70" s="14"/>
      <c r="E70" s="14"/>
      <c r="F70" s="13"/>
      <c r="G70" s="14"/>
      <c r="H70" s="14"/>
      <c r="I70" s="14"/>
      <c r="J70" s="14"/>
      <c r="K70" s="13"/>
      <c r="L70" s="14"/>
      <c r="M70" s="170"/>
      <c r="N70" s="14"/>
      <c r="O70" s="23"/>
      <c r="P70" s="13"/>
      <c r="Q70" s="14"/>
      <c r="R70" s="14"/>
      <c r="S70" s="14"/>
      <c r="T70" s="14"/>
      <c r="U70" s="13"/>
      <c r="V70" s="13"/>
    </row>
    <row r="71" spans="1:22" ht="21.75" customHeight="1">
      <c r="A71" s="41"/>
      <c r="B71" s="42"/>
      <c r="C71" s="14"/>
      <c r="D71" s="14"/>
      <c r="E71" s="14"/>
      <c r="F71" s="13"/>
      <c r="G71" s="14"/>
      <c r="H71" s="14"/>
      <c r="I71" s="14"/>
      <c r="J71" s="14"/>
      <c r="K71" s="13"/>
      <c r="L71" s="14"/>
      <c r="M71" s="170"/>
      <c r="N71" s="14"/>
      <c r="O71" s="23"/>
      <c r="P71" s="13"/>
      <c r="Q71" s="14"/>
      <c r="R71" s="14"/>
      <c r="S71" s="14"/>
      <c r="T71" s="14"/>
      <c r="U71" s="13"/>
      <c r="V71" s="13"/>
    </row>
    <row r="72" spans="1:22" ht="21.75" customHeight="1">
      <c r="A72" s="41"/>
      <c r="B72" s="42"/>
      <c r="C72" s="14"/>
      <c r="D72" s="14"/>
      <c r="E72" s="14"/>
      <c r="F72" s="13"/>
      <c r="G72" s="14"/>
      <c r="H72" s="14"/>
      <c r="I72" s="14"/>
      <c r="J72" s="14"/>
      <c r="K72" s="13"/>
      <c r="L72" s="14"/>
      <c r="M72" s="170"/>
      <c r="N72" s="14"/>
      <c r="O72" s="23"/>
      <c r="P72" s="13"/>
      <c r="Q72" s="14"/>
      <c r="R72" s="14"/>
      <c r="S72" s="14"/>
      <c r="T72" s="14"/>
      <c r="U72" s="13"/>
      <c r="V72" s="13"/>
    </row>
    <row r="73" spans="1:22" ht="21.75" customHeight="1">
      <c r="A73" s="41"/>
      <c r="B73" s="42"/>
      <c r="C73" s="14"/>
      <c r="D73" s="14"/>
      <c r="E73" s="14"/>
      <c r="F73" s="13"/>
      <c r="G73" s="14"/>
      <c r="H73" s="14"/>
      <c r="I73" s="14"/>
      <c r="J73" s="14"/>
      <c r="K73" s="13"/>
      <c r="L73" s="14"/>
      <c r="M73" s="170"/>
      <c r="N73" s="14"/>
      <c r="O73" s="23"/>
      <c r="P73" s="13"/>
      <c r="Q73" s="14"/>
      <c r="R73" s="14"/>
      <c r="S73" s="14"/>
      <c r="T73" s="14"/>
      <c r="U73" s="13"/>
      <c r="V73" s="13"/>
    </row>
    <row r="74" spans="1:22" ht="21.75" customHeight="1">
      <c r="A74" s="41"/>
      <c r="B74" s="42"/>
      <c r="C74" s="14"/>
      <c r="D74" s="14"/>
      <c r="E74" s="14"/>
      <c r="F74" s="13"/>
      <c r="G74" s="14"/>
      <c r="H74" s="14"/>
      <c r="I74" s="14"/>
      <c r="J74" s="14"/>
      <c r="K74" s="13"/>
      <c r="L74" s="14"/>
      <c r="M74" s="170"/>
      <c r="N74" s="14"/>
      <c r="O74" s="23"/>
      <c r="P74" s="13"/>
      <c r="Q74" s="14"/>
      <c r="R74" s="14"/>
      <c r="S74" s="14"/>
      <c r="T74" s="14"/>
      <c r="U74" s="13"/>
      <c r="V74" s="13"/>
    </row>
    <row r="75" spans="1:22" ht="21.75" customHeight="1">
      <c r="A75" s="41"/>
      <c r="B75" s="42"/>
      <c r="C75" s="14"/>
      <c r="D75" s="14"/>
      <c r="E75" s="14"/>
      <c r="F75" s="13"/>
      <c r="G75" s="14"/>
      <c r="H75" s="14"/>
      <c r="I75" s="14"/>
      <c r="J75" s="14"/>
      <c r="K75" s="13"/>
      <c r="L75" s="14"/>
      <c r="M75" s="170"/>
      <c r="N75" s="14"/>
      <c r="O75" s="23"/>
      <c r="P75" s="13"/>
      <c r="Q75" s="14"/>
      <c r="R75" s="14"/>
      <c r="S75" s="14"/>
      <c r="T75" s="14"/>
      <c r="U75" s="13"/>
      <c r="V75" s="13"/>
    </row>
    <row r="76" spans="1:23" s="27" customFormat="1" ht="21.75" customHeight="1">
      <c r="A76" s="443" t="s">
        <v>226</v>
      </c>
      <c r="B76" s="443"/>
      <c r="C76" s="443"/>
      <c r="D76" s="443"/>
      <c r="E76" s="443"/>
      <c r="F76" s="443"/>
      <c r="G76" s="443"/>
      <c r="H76" s="443"/>
      <c r="I76" s="443"/>
      <c r="J76" s="443"/>
      <c r="K76" s="443"/>
      <c r="L76" s="443"/>
      <c r="M76" s="443"/>
      <c r="N76" s="443"/>
      <c r="O76" s="443"/>
      <c r="P76" s="443"/>
      <c r="Q76" s="443"/>
      <c r="R76" s="443"/>
      <c r="S76" s="443"/>
      <c r="T76" s="443"/>
      <c r="U76" s="443"/>
      <c r="V76" s="443"/>
      <c r="W76" s="8"/>
    </row>
    <row r="77" spans="1:23" s="27" customFormat="1" ht="21.75" customHeight="1">
      <c r="A77" s="444" t="s">
        <v>257</v>
      </c>
      <c r="B77" s="444"/>
      <c r="C77" s="444"/>
      <c r="D77" s="444"/>
      <c r="E77" s="444"/>
      <c r="F77" s="444"/>
      <c r="G77" s="444"/>
      <c r="H77" s="444"/>
      <c r="I77" s="444"/>
      <c r="J77" s="444"/>
      <c r="K77" s="444"/>
      <c r="L77" s="444"/>
      <c r="M77" s="444"/>
      <c r="N77" s="444"/>
      <c r="O77" s="444"/>
      <c r="P77" s="444"/>
      <c r="Q77" s="444"/>
      <c r="R77" s="444"/>
      <c r="S77" s="444"/>
      <c r="T77" s="444"/>
      <c r="U77" s="444"/>
      <c r="V77" s="444"/>
      <c r="W77" s="8"/>
    </row>
    <row r="78" spans="1:22" ht="21.75" customHeight="1">
      <c r="A78" s="28"/>
      <c r="B78" s="29"/>
      <c r="C78" s="445" t="s">
        <v>77</v>
      </c>
      <c r="D78" s="446"/>
      <c r="E78" s="446"/>
      <c r="F78" s="446"/>
      <c r="G78" s="446"/>
      <c r="H78" s="446"/>
      <c r="I78" s="446"/>
      <c r="J78" s="446"/>
      <c r="K78" s="447"/>
      <c r="L78" s="445" t="s">
        <v>76</v>
      </c>
      <c r="M78" s="446"/>
      <c r="N78" s="446"/>
      <c r="O78" s="446"/>
      <c r="P78" s="447"/>
      <c r="Q78" s="445" t="s">
        <v>86</v>
      </c>
      <c r="R78" s="446"/>
      <c r="S78" s="446"/>
      <c r="T78" s="446"/>
      <c r="U78" s="447"/>
      <c r="V78" s="30"/>
    </row>
    <row r="79" spans="1:22" ht="21.75" customHeight="1">
      <c r="A79" s="6" t="s">
        <v>21</v>
      </c>
      <c r="B79" s="6" t="s">
        <v>0</v>
      </c>
      <c r="C79" s="448" t="s">
        <v>78</v>
      </c>
      <c r="D79" s="449"/>
      <c r="E79" s="449"/>
      <c r="F79" s="450"/>
      <c r="G79" s="448" t="s">
        <v>87</v>
      </c>
      <c r="H79" s="449"/>
      <c r="I79" s="449"/>
      <c r="J79" s="449"/>
      <c r="K79" s="450"/>
      <c r="L79" s="449" t="s">
        <v>78</v>
      </c>
      <c r="M79" s="449"/>
      <c r="N79" s="449"/>
      <c r="O79" s="449"/>
      <c r="P79" s="450"/>
      <c r="Q79" s="448" t="s">
        <v>78</v>
      </c>
      <c r="R79" s="449"/>
      <c r="S79" s="449"/>
      <c r="T79" s="449"/>
      <c r="U79" s="450"/>
      <c r="V79" s="32" t="s">
        <v>20</v>
      </c>
    </row>
    <row r="80" spans="1:22" ht="21.75" customHeight="1">
      <c r="A80" s="33"/>
      <c r="B80" s="34"/>
      <c r="C80" s="25" t="s">
        <v>79</v>
      </c>
      <c r="D80" s="25" t="s">
        <v>80</v>
      </c>
      <c r="E80" s="25" t="s">
        <v>81</v>
      </c>
      <c r="F80" s="26" t="s">
        <v>20</v>
      </c>
      <c r="G80" s="25" t="s">
        <v>82</v>
      </c>
      <c r="H80" s="25" t="s">
        <v>83</v>
      </c>
      <c r="I80" s="25" t="s">
        <v>84</v>
      </c>
      <c r="J80" s="25" t="s">
        <v>85</v>
      </c>
      <c r="K80" s="26" t="s">
        <v>20</v>
      </c>
      <c r="L80" s="25" t="s">
        <v>91</v>
      </c>
      <c r="M80" s="163" t="s">
        <v>79</v>
      </c>
      <c r="N80" s="25" t="s">
        <v>80</v>
      </c>
      <c r="O80" s="21" t="s">
        <v>81</v>
      </c>
      <c r="P80" s="17" t="s">
        <v>20</v>
      </c>
      <c r="Q80" s="25" t="s">
        <v>91</v>
      </c>
      <c r="R80" s="18" t="s">
        <v>79</v>
      </c>
      <c r="S80" s="18" t="s">
        <v>80</v>
      </c>
      <c r="T80" s="18" t="s">
        <v>81</v>
      </c>
      <c r="U80" s="17" t="s">
        <v>20</v>
      </c>
      <c r="V80" s="35" t="s">
        <v>31</v>
      </c>
    </row>
    <row r="81" spans="1:22" ht="21.75" customHeight="1">
      <c r="A81" s="36" t="s">
        <v>22</v>
      </c>
      <c r="B81" s="10" t="s">
        <v>16</v>
      </c>
      <c r="C81" s="10">
        <v>0</v>
      </c>
      <c r="D81" s="10">
        <v>0</v>
      </c>
      <c r="E81" s="10">
        <v>0</v>
      </c>
      <c r="F81" s="9">
        <f aca="true" t="shared" si="7" ref="F81:F100">SUM(C81:E81)</f>
        <v>0</v>
      </c>
      <c r="G81" s="10">
        <v>0</v>
      </c>
      <c r="H81" s="10">
        <v>0</v>
      </c>
      <c r="I81" s="10">
        <v>0</v>
      </c>
      <c r="J81" s="10">
        <v>0</v>
      </c>
      <c r="K81" s="9">
        <f>SUM(G81:J81)</f>
        <v>0</v>
      </c>
      <c r="L81" s="10">
        <v>0</v>
      </c>
      <c r="M81" s="164">
        <v>23</v>
      </c>
      <c r="N81" s="10">
        <v>15</v>
      </c>
      <c r="O81" s="22">
        <v>0</v>
      </c>
      <c r="P81" s="9">
        <f>SUM(L81:O81)</f>
        <v>38</v>
      </c>
      <c r="Q81" s="10">
        <v>1</v>
      </c>
      <c r="R81" s="10">
        <v>24</v>
      </c>
      <c r="S81" s="10">
        <v>9</v>
      </c>
      <c r="T81" s="10">
        <v>0</v>
      </c>
      <c r="U81" s="9">
        <f>SUM(Q81:T81)</f>
        <v>34</v>
      </c>
      <c r="V81" s="9">
        <f>SUM(K81,P81,U81)</f>
        <v>72</v>
      </c>
    </row>
    <row r="82" spans="1:22" ht="21.75" customHeight="1">
      <c r="A82" s="1" t="s">
        <v>32</v>
      </c>
      <c r="B82" s="11" t="s">
        <v>1</v>
      </c>
      <c r="C82" s="11">
        <v>0</v>
      </c>
      <c r="D82" s="11">
        <v>14</v>
      </c>
      <c r="E82" s="11">
        <v>9</v>
      </c>
      <c r="F82" s="9">
        <f t="shared" si="7"/>
        <v>23</v>
      </c>
      <c r="G82" s="11">
        <v>20</v>
      </c>
      <c r="H82" s="11">
        <v>3</v>
      </c>
      <c r="I82" s="11">
        <v>0</v>
      </c>
      <c r="J82" s="11">
        <v>0</v>
      </c>
      <c r="K82" s="9">
        <f aca="true" t="shared" si="8" ref="K82:K139">SUM(G82:J82)</f>
        <v>23</v>
      </c>
      <c r="L82" s="11">
        <v>0</v>
      </c>
      <c r="M82" s="165">
        <v>3</v>
      </c>
      <c r="N82" s="11">
        <v>0</v>
      </c>
      <c r="O82" s="20">
        <v>0</v>
      </c>
      <c r="P82" s="9">
        <f aca="true" t="shared" si="9" ref="P82:P139">SUM(L82:O82)</f>
        <v>3</v>
      </c>
      <c r="Q82" s="11">
        <v>0</v>
      </c>
      <c r="R82" s="11">
        <v>0</v>
      </c>
      <c r="S82" s="11">
        <v>0</v>
      </c>
      <c r="T82" s="11">
        <v>0</v>
      </c>
      <c r="U82" s="9">
        <f aca="true" t="shared" si="10" ref="U82:U100">SUM(Q82:T82)</f>
        <v>0</v>
      </c>
      <c r="V82" s="9">
        <f aca="true" t="shared" si="11" ref="V82:V139">SUM(K82,P82,U82)</f>
        <v>26</v>
      </c>
    </row>
    <row r="83" spans="1:22" ht="21.75" customHeight="1">
      <c r="A83" s="1" t="s">
        <v>33</v>
      </c>
      <c r="B83" s="11" t="s">
        <v>2</v>
      </c>
      <c r="C83" s="11">
        <v>0</v>
      </c>
      <c r="D83" s="11">
        <v>9</v>
      </c>
      <c r="E83" s="11">
        <v>2</v>
      </c>
      <c r="F83" s="9">
        <f t="shared" si="7"/>
        <v>11</v>
      </c>
      <c r="G83" s="11">
        <v>11</v>
      </c>
      <c r="H83" s="11">
        <v>0</v>
      </c>
      <c r="I83" s="11">
        <v>0</v>
      </c>
      <c r="J83" s="11">
        <v>0</v>
      </c>
      <c r="K83" s="9">
        <f t="shared" si="8"/>
        <v>11</v>
      </c>
      <c r="L83" s="11">
        <v>0</v>
      </c>
      <c r="M83" s="165">
        <v>0</v>
      </c>
      <c r="N83" s="11">
        <v>0</v>
      </c>
      <c r="O83" s="20">
        <v>0</v>
      </c>
      <c r="P83" s="9">
        <f t="shared" si="9"/>
        <v>0</v>
      </c>
      <c r="Q83" s="11">
        <v>0</v>
      </c>
      <c r="R83" s="11">
        <v>0</v>
      </c>
      <c r="S83" s="11">
        <v>0</v>
      </c>
      <c r="T83" s="11">
        <v>0</v>
      </c>
      <c r="U83" s="9">
        <f t="shared" si="10"/>
        <v>0</v>
      </c>
      <c r="V83" s="9">
        <f t="shared" si="11"/>
        <v>11</v>
      </c>
    </row>
    <row r="84" spans="1:22" ht="21.75" customHeight="1">
      <c r="A84" s="1" t="s">
        <v>34</v>
      </c>
      <c r="B84" s="11" t="s">
        <v>3</v>
      </c>
      <c r="C84" s="11">
        <v>1</v>
      </c>
      <c r="D84" s="11">
        <v>15</v>
      </c>
      <c r="E84" s="11">
        <v>4</v>
      </c>
      <c r="F84" s="9">
        <f t="shared" si="7"/>
        <v>20</v>
      </c>
      <c r="G84" s="11">
        <v>19</v>
      </c>
      <c r="H84" s="11">
        <v>1</v>
      </c>
      <c r="I84" s="11">
        <v>0</v>
      </c>
      <c r="J84" s="11">
        <v>0</v>
      </c>
      <c r="K84" s="9">
        <f t="shared" si="8"/>
        <v>20</v>
      </c>
      <c r="L84" s="11">
        <v>0</v>
      </c>
      <c r="M84" s="165">
        <v>3</v>
      </c>
      <c r="N84" s="11">
        <v>1</v>
      </c>
      <c r="O84" s="20">
        <v>0</v>
      </c>
      <c r="P84" s="9">
        <f t="shared" si="9"/>
        <v>4</v>
      </c>
      <c r="Q84" s="11">
        <v>0</v>
      </c>
      <c r="R84" s="11">
        <v>7</v>
      </c>
      <c r="S84" s="11">
        <v>0</v>
      </c>
      <c r="T84" s="11">
        <v>0</v>
      </c>
      <c r="U84" s="9">
        <f t="shared" si="10"/>
        <v>7</v>
      </c>
      <c r="V84" s="9">
        <f t="shared" si="11"/>
        <v>31</v>
      </c>
    </row>
    <row r="85" spans="1:22" ht="21.75" customHeight="1">
      <c r="A85" s="1" t="s">
        <v>35</v>
      </c>
      <c r="B85" s="11" t="s">
        <v>4</v>
      </c>
      <c r="C85" s="11">
        <v>5</v>
      </c>
      <c r="D85" s="11">
        <v>26</v>
      </c>
      <c r="E85" s="11">
        <v>6</v>
      </c>
      <c r="F85" s="9">
        <f t="shared" si="7"/>
        <v>37</v>
      </c>
      <c r="G85" s="11">
        <v>36</v>
      </c>
      <c r="H85" s="11">
        <v>1</v>
      </c>
      <c r="I85" s="11">
        <v>0</v>
      </c>
      <c r="J85" s="11">
        <v>0</v>
      </c>
      <c r="K85" s="9">
        <f t="shared" si="8"/>
        <v>37</v>
      </c>
      <c r="L85" s="11">
        <v>0</v>
      </c>
      <c r="M85" s="165">
        <v>0</v>
      </c>
      <c r="N85" s="11">
        <v>0</v>
      </c>
      <c r="O85" s="20">
        <v>0</v>
      </c>
      <c r="P85" s="9">
        <f t="shared" si="9"/>
        <v>0</v>
      </c>
      <c r="Q85" s="11">
        <v>0</v>
      </c>
      <c r="R85" s="11">
        <v>0</v>
      </c>
      <c r="S85" s="11">
        <v>0</v>
      </c>
      <c r="T85" s="11">
        <v>0</v>
      </c>
      <c r="U85" s="9">
        <f t="shared" si="10"/>
        <v>0</v>
      </c>
      <c r="V85" s="9">
        <f t="shared" si="11"/>
        <v>37</v>
      </c>
    </row>
    <row r="86" spans="1:22" ht="21.75" customHeight="1">
      <c r="A86" s="1" t="s">
        <v>45</v>
      </c>
      <c r="B86" s="11" t="s">
        <v>5</v>
      </c>
      <c r="C86" s="11">
        <v>3</v>
      </c>
      <c r="D86" s="11">
        <v>14</v>
      </c>
      <c r="E86" s="11">
        <v>6</v>
      </c>
      <c r="F86" s="9">
        <f t="shared" si="7"/>
        <v>23</v>
      </c>
      <c r="G86" s="11">
        <v>21</v>
      </c>
      <c r="H86" s="11">
        <v>2</v>
      </c>
      <c r="I86" s="11">
        <v>0</v>
      </c>
      <c r="J86" s="11">
        <v>0</v>
      </c>
      <c r="K86" s="9">
        <f t="shared" si="8"/>
        <v>23</v>
      </c>
      <c r="L86" s="11">
        <v>0</v>
      </c>
      <c r="M86" s="165">
        <v>1</v>
      </c>
      <c r="N86" s="11">
        <v>1</v>
      </c>
      <c r="O86" s="20">
        <v>0</v>
      </c>
      <c r="P86" s="9">
        <f t="shared" si="9"/>
        <v>2</v>
      </c>
      <c r="Q86" s="11">
        <v>0</v>
      </c>
      <c r="R86" s="11">
        <v>4</v>
      </c>
      <c r="S86" s="11">
        <v>0</v>
      </c>
      <c r="T86" s="11">
        <v>0</v>
      </c>
      <c r="U86" s="9">
        <f t="shared" si="10"/>
        <v>4</v>
      </c>
      <c r="V86" s="9">
        <f t="shared" si="11"/>
        <v>29</v>
      </c>
    </row>
    <row r="87" spans="1:22" ht="21.75" customHeight="1">
      <c r="A87" s="1" t="s">
        <v>46</v>
      </c>
      <c r="B87" s="11" t="s">
        <v>6</v>
      </c>
      <c r="C87" s="11">
        <v>2</v>
      </c>
      <c r="D87" s="11">
        <v>44</v>
      </c>
      <c r="E87" s="11">
        <v>14</v>
      </c>
      <c r="F87" s="9">
        <f t="shared" si="7"/>
        <v>60</v>
      </c>
      <c r="G87" s="11">
        <v>58</v>
      </c>
      <c r="H87" s="11">
        <v>2</v>
      </c>
      <c r="I87" s="11">
        <v>0</v>
      </c>
      <c r="J87" s="11">
        <v>0</v>
      </c>
      <c r="K87" s="9">
        <f t="shared" si="8"/>
        <v>60</v>
      </c>
      <c r="L87" s="11">
        <v>0</v>
      </c>
      <c r="M87" s="165">
        <v>4</v>
      </c>
      <c r="N87" s="11">
        <v>1</v>
      </c>
      <c r="O87" s="20">
        <v>0</v>
      </c>
      <c r="P87" s="9">
        <f t="shared" si="9"/>
        <v>5</v>
      </c>
      <c r="Q87" s="11">
        <v>0</v>
      </c>
      <c r="R87" s="11">
        <v>4</v>
      </c>
      <c r="S87" s="11">
        <v>0</v>
      </c>
      <c r="T87" s="11">
        <v>0</v>
      </c>
      <c r="U87" s="9">
        <f t="shared" si="10"/>
        <v>4</v>
      </c>
      <c r="V87" s="9">
        <f t="shared" si="11"/>
        <v>69</v>
      </c>
    </row>
    <row r="88" spans="1:22" ht="21.75" customHeight="1">
      <c r="A88" s="1" t="s">
        <v>47</v>
      </c>
      <c r="B88" s="11" t="s">
        <v>7</v>
      </c>
      <c r="C88" s="11">
        <v>3</v>
      </c>
      <c r="D88" s="11">
        <v>15</v>
      </c>
      <c r="E88" s="11">
        <v>24</v>
      </c>
      <c r="F88" s="9">
        <f t="shared" si="7"/>
        <v>42</v>
      </c>
      <c r="G88" s="11">
        <v>30</v>
      </c>
      <c r="H88" s="11">
        <v>10</v>
      </c>
      <c r="I88" s="11">
        <v>2</v>
      </c>
      <c r="J88" s="11">
        <v>0</v>
      </c>
      <c r="K88" s="9">
        <f t="shared" si="8"/>
        <v>42</v>
      </c>
      <c r="L88" s="11">
        <v>0</v>
      </c>
      <c r="M88" s="165">
        <v>1</v>
      </c>
      <c r="N88" s="11">
        <v>0</v>
      </c>
      <c r="O88" s="20">
        <v>0</v>
      </c>
      <c r="P88" s="9">
        <f t="shared" si="9"/>
        <v>1</v>
      </c>
      <c r="Q88" s="11">
        <v>0</v>
      </c>
      <c r="R88" s="11">
        <v>2</v>
      </c>
      <c r="S88" s="11">
        <v>1</v>
      </c>
      <c r="T88" s="11">
        <v>0</v>
      </c>
      <c r="U88" s="9">
        <f t="shared" si="10"/>
        <v>3</v>
      </c>
      <c r="V88" s="9">
        <f t="shared" si="11"/>
        <v>46</v>
      </c>
    </row>
    <row r="89" spans="1:22" ht="21.75" customHeight="1">
      <c r="A89" s="1" t="s">
        <v>48</v>
      </c>
      <c r="B89" s="11" t="s">
        <v>9</v>
      </c>
      <c r="C89" s="11">
        <v>25</v>
      </c>
      <c r="D89" s="11">
        <v>47</v>
      </c>
      <c r="E89" s="11">
        <v>8</v>
      </c>
      <c r="F89" s="9">
        <f t="shared" si="7"/>
        <v>80</v>
      </c>
      <c r="G89" s="11">
        <v>77</v>
      </c>
      <c r="H89" s="11">
        <v>3</v>
      </c>
      <c r="I89" s="11">
        <v>0</v>
      </c>
      <c r="J89" s="11">
        <v>0</v>
      </c>
      <c r="K89" s="9">
        <f t="shared" si="8"/>
        <v>80</v>
      </c>
      <c r="L89" s="11">
        <v>0</v>
      </c>
      <c r="M89" s="165">
        <v>0</v>
      </c>
      <c r="N89" s="11">
        <v>0</v>
      </c>
      <c r="O89" s="20">
        <v>0</v>
      </c>
      <c r="P89" s="9">
        <f t="shared" si="9"/>
        <v>0</v>
      </c>
      <c r="Q89" s="11">
        <v>0</v>
      </c>
      <c r="R89" s="11">
        <v>0</v>
      </c>
      <c r="S89" s="11">
        <v>0</v>
      </c>
      <c r="T89" s="11">
        <v>0</v>
      </c>
      <c r="U89" s="9">
        <f t="shared" si="10"/>
        <v>0</v>
      </c>
      <c r="V89" s="9">
        <f t="shared" si="11"/>
        <v>80</v>
      </c>
    </row>
    <row r="90" spans="1:22" ht="21.75" customHeight="1">
      <c r="A90" s="1"/>
      <c r="B90" s="11" t="s">
        <v>178</v>
      </c>
      <c r="C90" s="11">
        <v>1</v>
      </c>
      <c r="D90" s="11">
        <v>23</v>
      </c>
      <c r="E90" s="11">
        <v>8</v>
      </c>
      <c r="F90" s="9">
        <f t="shared" si="7"/>
        <v>32</v>
      </c>
      <c r="G90" s="11">
        <v>29</v>
      </c>
      <c r="H90" s="11">
        <v>3</v>
      </c>
      <c r="I90" s="11">
        <v>0</v>
      </c>
      <c r="J90" s="11">
        <v>0</v>
      </c>
      <c r="K90" s="9">
        <f>SUM(G90:J90)</f>
        <v>32</v>
      </c>
      <c r="L90" s="11">
        <v>0</v>
      </c>
      <c r="M90" s="165">
        <v>0</v>
      </c>
      <c r="N90" s="11">
        <v>0</v>
      </c>
      <c r="O90" s="20">
        <v>0</v>
      </c>
      <c r="P90" s="9">
        <f>SUM(L90:O90)</f>
        <v>0</v>
      </c>
      <c r="Q90" s="11">
        <v>0</v>
      </c>
      <c r="R90" s="11">
        <v>0</v>
      </c>
      <c r="S90" s="11">
        <v>0</v>
      </c>
      <c r="T90" s="11">
        <v>0</v>
      </c>
      <c r="U90" s="9">
        <f t="shared" si="10"/>
        <v>0</v>
      </c>
      <c r="V90" s="9">
        <f>SUM(K90,P90,U90)</f>
        <v>32</v>
      </c>
    </row>
    <row r="91" spans="1:22" ht="21.75" customHeight="1">
      <c r="A91" s="1"/>
      <c r="B91" s="11" t="s">
        <v>179</v>
      </c>
      <c r="C91" s="11">
        <v>24</v>
      </c>
      <c r="D91" s="11">
        <v>24</v>
      </c>
      <c r="E91" s="11">
        <v>0</v>
      </c>
      <c r="F91" s="9">
        <f t="shared" si="7"/>
        <v>48</v>
      </c>
      <c r="G91" s="11">
        <v>48</v>
      </c>
      <c r="H91" s="11">
        <v>0</v>
      </c>
      <c r="I91" s="11">
        <v>0</v>
      </c>
      <c r="J91" s="11">
        <v>0</v>
      </c>
      <c r="K91" s="9">
        <f t="shared" si="8"/>
        <v>48</v>
      </c>
      <c r="L91" s="11">
        <v>0</v>
      </c>
      <c r="M91" s="165">
        <v>0</v>
      </c>
      <c r="N91" s="11">
        <v>0</v>
      </c>
      <c r="O91" s="20">
        <v>0</v>
      </c>
      <c r="P91" s="9">
        <f t="shared" si="9"/>
        <v>0</v>
      </c>
      <c r="Q91" s="11">
        <v>0</v>
      </c>
      <c r="R91" s="11">
        <v>0</v>
      </c>
      <c r="S91" s="11">
        <v>0</v>
      </c>
      <c r="T91" s="11">
        <v>0</v>
      </c>
      <c r="U91" s="9">
        <f t="shared" si="10"/>
        <v>0</v>
      </c>
      <c r="V91" s="9">
        <f t="shared" si="11"/>
        <v>48</v>
      </c>
    </row>
    <row r="92" spans="1:22" ht="21.75" customHeight="1">
      <c r="A92" s="1" t="s">
        <v>49</v>
      </c>
      <c r="B92" s="11" t="s">
        <v>10</v>
      </c>
      <c r="C92" s="11">
        <v>1</v>
      </c>
      <c r="D92" s="11">
        <v>12</v>
      </c>
      <c r="E92" s="11">
        <v>8</v>
      </c>
      <c r="F92" s="9">
        <f t="shared" si="7"/>
        <v>21</v>
      </c>
      <c r="G92" s="11">
        <v>20</v>
      </c>
      <c r="H92" s="11">
        <v>1</v>
      </c>
      <c r="I92" s="11">
        <v>0</v>
      </c>
      <c r="J92" s="11">
        <v>0</v>
      </c>
      <c r="K92" s="9">
        <f t="shared" si="8"/>
        <v>21</v>
      </c>
      <c r="L92" s="11">
        <v>0</v>
      </c>
      <c r="M92" s="165">
        <v>1</v>
      </c>
      <c r="N92" s="11">
        <v>0</v>
      </c>
      <c r="O92" s="20">
        <v>0</v>
      </c>
      <c r="P92" s="9">
        <f t="shared" si="9"/>
        <v>1</v>
      </c>
      <c r="Q92" s="11">
        <v>0</v>
      </c>
      <c r="R92" s="11">
        <v>1</v>
      </c>
      <c r="S92" s="11">
        <v>0</v>
      </c>
      <c r="T92" s="11">
        <v>0</v>
      </c>
      <c r="U92" s="9">
        <f t="shared" si="10"/>
        <v>1</v>
      </c>
      <c r="V92" s="9">
        <f t="shared" si="11"/>
        <v>23</v>
      </c>
    </row>
    <row r="93" spans="1:22" ht="21.75" customHeight="1">
      <c r="A93" s="1" t="s">
        <v>50</v>
      </c>
      <c r="B93" s="11" t="s">
        <v>11</v>
      </c>
      <c r="C93" s="11">
        <v>0</v>
      </c>
      <c r="D93" s="11">
        <v>24</v>
      </c>
      <c r="E93" s="11">
        <v>5</v>
      </c>
      <c r="F93" s="9">
        <f t="shared" si="7"/>
        <v>29</v>
      </c>
      <c r="G93" s="11">
        <v>27</v>
      </c>
      <c r="H93" s="11">
        <v>2</v>
      </c>
      <c r="I93" s="11">
        <v>0</v>
      </c>
      <c r="J93" s="11">
        <v>0</v>
      </c>
      <c r="K93" s="9">
        <f t="shared" si="8"/>
        <v>29</v>
      </c>
      <c r="L93" s="11">
        <v>0</v>
      </c>
      <c r="M93" s="165">
        <v>1</v>
      </c>
      <c r="N93" s="11">
        <v>1</v>
      </c>
      <c r="O93" s="20">
        <v>0</v>
      </c>
      <c r="P93" s="9">
        <f t="shared" si="9"/>
        <v>2</v>
      </c>
      <c r="Q93" s="11">
        <v>0</v>
      </c>
      <c r="R93" s="11">
        <v>2</v>
      </c>
      <c r="S93" s="11">
        <v>0</v>
      </c>
      <c r="T93" s="11">
        <v>0</v>
      </c>
      <c r="U93" s="9">
        <f t="shared" si="10"/>
        <v>2</v>
      </c>
      <c r="V93" s="9">
        <f t="shared" si="11"/>
        <v>33</v>
      </c>
    </row>
    <row r="94" spans="1:22" ht="21.75" customHeight="1">
      <c r="A94" s="1" t="s">
        <v>51</v>
      </c>
      <c r="B94" s="11" t="s">
        <v>12</v>
      </c>
      <c r="C94" s="11">
        <v>15</v>
      </c>
      <c r="D94" s="11">
        <v>13</v>
      </c>
      <c r="E94" s="11">
        <v>0</v>
      </c>
      <c r="F94" s="9">
        <f t="shared" si="7"/>
        <v>28</v>
      </c>
      <c r="G94" s="11">
        <v>28</v>
      </c>
      <c r="H94" s="11">
        <v>0</v>
      </c>
      <c r="I94" s="11">
        <v>0</v>
      </c>
      <c r="J94" s="11">
        <v>0</v>
      </c>
      <c r="K94" s="9">
        <f t="shared" si="8"/>
        <v>28</v>
      </c>
      <c r="L94" s="11">
        <v>0</v>
      </c>
      <c r="M94" s="165">
        <v>4</v>
      </c>
      <c r="N94" s="11">
        <v>0</v>
      </c>
      <c r="O94" s="20">
        <v>0</v>
      </c>
      <c r="P94" s="9">
        <f t="shared" si="9"/>
        <v>4</v>
      </c>
      <c r="Q94" s="11">
        <v>0</v>
      </c>
      <c r="R94" s="11">
        <v>3</v>
      </c>
      <c r="S94" s="11">
        <v>1</v>
      </c>
      <c r="T94" s="11">
        <v>0</v>
      </c>
      <c r="U94" s="9">
        <f t="shared" si="10"/>
        <v>4</v>
      </c>
      <c r="V94" s="9">
        <f t="shared" si="11"/>
        <v>36</v>
      </c>
    </row>
    <row r="95" spans="1:22" ht="21.75" customHeight="1">
      <c r="A95" s="1" t="s">
        <v>52</v>
      </c>
      <c r="B95" s="11" t="s">
        <v>13</v>
      </c>
      <c r="C95" s="11">
        <v>1</v>
      </c>
      <c r="D95" s="11">
        <v>11</v>
      </c>
      <c r="E95" s="11">
        <v>12</v>
      </c>
      <c r="F95" s="9">
        <f t="shared" si="7"/>
        <v>24</v>
      </c>
      <c r="G95" s="11">
        <v>21</v>
      </c>
      <c r="H95" s="11">
        <v>3</v>
      </c>
      <c r="I95" s="11">
        <v>0</v>
      </c>
      <c r="J95" s="11">
        <v>0</v>
      </c>
      <c r="K95" s="9">
        <f t="shared" si="8"/>
        <v>24</v>
      </c>
      <c r="L95" s="11">
        <v>0</v>
      </c>
      <c r="M95" s="165">
        <v>1</v>
      </c>
      <c r="N95" s="11">
        <v>0</v>
      </c>
      <c r="O95" s="20">
        <v>0</v>
      </c>
      <c r="P95" s="9">
        <f t="shared" si="9"/>
        <v>1</v>
      </c>
      <c r="Q95" s="11">
        <v>1</v>
      </c>
      <c r="R95" s="11">
        <v>0</v>
      </c>
      <c r="S95" s="11">
        <v>0</v>
      </c>
      <c r="T95" s="11">
        <v>0</v>
      </c>
      <c r="U95" s="9">
        <f t="shared" si="10"/>
        <v>1</v>
      </c>
      <c r="V95" s="9">
        <f t="shared" si="11"/>
        <v>26</v>
      </c>
    </row>
    <row r="96" spans="1:22" ht="21.75" customHeight="1">
      <c r="A96" s="1" t="s">
        <v>53</v>
      </c>
      <c r="B96" s="11" t="s">
        <v>14</v>
      </c>
      <c r="C96" s="11">
        <v>0</v>
      </c>
      <c r="D96" s="11">
        <v>0</v>
      </c>
      <c r="E96" s="11">
        <v>0</v>
      </c>
      <c r="F96" s="9">
        <f t="shared" si="7"/>
        <v>0</v>
      </c>
      <c r="G96" s="11">
        <v>0</v>
      </c>
      <c r="H96" s="11">
        <v>0</v>
      </c>
      <c r="I96" s="11">
        <v>0</v>
      </c>
      <c r="J96" s="11">
        <v>0</v>
      </c>
      <c r="K96" s="9">
        <f t="shared" si="8"/>
        <v>0</v>
      </c>
      <c r="L96" s="11">
        <v>0</v>
      </c>
      <c r="M96" s="165">
        <v>2</v>
      </c>
      <c r="N96" s="11">
        <v>0</v>
      </c>
      <c r="O96" s="20">
        <v>0</v>
      </c>
      <c r="P96" s="9">
        <f t="shared" si="9"/>
        <v>2</v>
      </c>
      <c r="Q96" s="11">
        <v>0</v>
      </c>
      <c r="R96" s="11">
        <v>1</v>
      </c>
      <c r="S96" s="11">
        <v>1</v>
      </c>
      <c r="T96" s="11">
        <v>0</v>
      </c>
      <c r="U96" s="9">
        <f t="shared" si="10"/>
        <v>2</v>
      </c>
      <c r="V96" s="9">
        <f t="shared" si="11"/>
        <v>4</v>
      </c>
    </row>
    <row r="97" spans="1:22" ht="21.75" customHeight="1">
      <c r="A97" s="1" t="s">
        <v>54</v>
      </c>
      <c r="B97" s="11" t="s">
        <v>88</v>
      </c>
      <c r="C97" s="11">
        <v>0</v>
      </c>
      <c r="D97" s="11">
        <v>0</v>
      </c>
      <c r="E97" s="11">
        <v>0</v>
      </c>
      <c r="F97" s="9">
        <f t="shared" si="7"/>
        <v>0</v>
      </c>
      <c r="G97" s="11">
        <v>0</v>
      </c>
      <c r="H97" s="11">
        <v>0</v>
      </c>
      <c r="I97" s="11">
        <v>0</v>
      </c>
      <c r="J97" s="11">
        <v>0</v>
      </c>
      <c r="K97" s="9">
        <f t="shared" si="8"/>
        <v>0</v>
      </c>
      <c r="L97" s="11">
        <v>0</v>
      </c>
      <c r="M97" s="165">
        <v>1</v>
      </c>
      <c r="N97" s="11">
        <v>5</v>
      </c>
      <c r="O97" s="20">
        <v>6</v>
      </c>
      <c r="P97" s="9">
        <f t="shared" si="9"/>
        <v>12</v>
      </c>
      <c r="Q97" s="11">
        <v>0</v>
      </c>
      <c r="R97" s="11">
        <v>1</v>
      </c>
      <c r="S97" s="11">
        <v>0</v>
      </c>
      <c r="T97" s="11">
        <v>0</v>
      </c>
      <c r="U97" s="9">
        <f t="shared" si="10"/>
        <v>1</v>
      </c>
      <c r="V97" s="9">
        <f t="shared" si="11"/>
        <v>13</v>
      </c>
    </row>
    <row r="98" spans="1:22" ht="21.75" customHeight="1">
      <c r="A98" s="83" t="s">
        <v>55</v>
      </c>
      <c r="B98" s="84" t="s">
        <v>15</v>
      </c>
      <c r="C98" s="84">
        <v>0</v>
      </c>
      <c r="D98" s="84">
        <v>0</v>
      </c>
      <c r="E98" s="84">
        <v>0</v>
      </c>
      <c r="F98" s="97">
        <f t="shared" si="7"/>
        <v>0</v>
      </c>
      <c r="G98" s="84">
        <v>0</v>
      </c>
      <c r="H98" s="84">
        <v>0</v>
      </c>
      <c r="I98" s="84">
        <v>0</v>
      </c>
      <c r="J98" s="84">
        <v>0</v>
      </c>
      <c r="K98" s="97">
        <f t="shared" si="8"/>
        <v>0</v>
      </c>
      <c r="L98" s="84">
        <v>0</v>
      </c>
      <c r="M98" s="166">
        <v>2</v>
      </c>
      <c r="N98" s="84">
        <v>4</v>
      </c>
      <c r="O98" s="92">
        <v>0</v>
      </c>
      <c r="P98" s="97">
        <f t="shared" si="9"/>
        <v>6</v>
      </c>
      <c r="Q98" s="84">
        <v>0</v>
      </c>
      <c r="R98" s="84">
        <v>0</v>
      </c>
      <c r="S98" s="84">
        <v>1</v>
      </c>
      <c r="T98" s="84">
        <v>0</v>
      </c>
      <c r="U98" s="9">
        <f t="shared" si="10"/>
        <v>1</v>
      </c>
      <c r="V98" s="97">
        <f t="shared" si="11"/>
        <v>7</v>
      </c>
    </row>
    <row r="99" spans="1:22" ht="21.75" customHeight="1">
      <c r="A99" s="1" t="s">
        <v>56</v>
      </c>
      <c r="B99" s="11" t="s">
        <v>37</v>
      </c>
      <c r="C99" s="11">
        <v>0</v>
      </c>
      <c r="D99" s="11">
        <v>0</v>
      </c>
      <c r="E99" s="11">
        <v>0</v>
      </c>
      <c r="F99" s="145">
        <f t="shared" si="7"/>
        <v>0</v>
      </c>
      <c r="G99" s="11">
        <v>0</v>
      </c>
      <c r="H99" s="11">
        <v>0</v>
      </c>
      <c r="I99" s="11">
        <v>0</v>
      </c>
      <c r="J99" s="11">
        <v>0</v>
      </c>
      <c r="K99" s="145">
        <f>SUM(G99:J99)</f>
        <v>0</v>
      </c>
      <c r="L99" s="11">
        <v>0</v>
      </c>
      <c r="M99" s="165">
        <v>2</v>
      </c>
      <c r="N99" s="11">
        <v>3</v>
      </c>
      <c r="O99" s="20">
        <v>0</v>
      </c>
      <c r="P99" s="145">
        <f>SUM(L99:O99)</f>
        <v>5</v>
      </c>
      <c r="Q99" s="11">
        <v>0</v>
      </c>
      <c r="R99" s="11">
        <v>1</v>
      </c>
      <c r="S99" s="11">
        <v>0</v>
      </c>
      <c r="T99" s="11">
        <v>0</v>
      </c>
      <c r="U99" s="9">
        <f t="shared" si="10"/>
        <v>1</v>
      </c>
      <c r="V99" s="145">
        <f>SUM(K99,P99,U99)</f>
        <v>6</v>
      </c>
    </row>
    <row r="100" spans="1:23" s="42" customFormat="1" ht="21.75" customHeight="1">
      <c r="A100" s="73" t="s">
        <v>57</v>
      </c>
      <c r="B100" s="18" t="s">
        <v>250</v>
      </c>
      <c r="C100" s="18">
        <v>0</v>
      </c>
      <c r="D100" s="18">
        <v>0</v>
      </c>
      <c r="E100" s="18">
        <v>0</v>
      </c>
      <c r="F100" s="17">
        <f t="shared" si="7"/>
        <v>0</v>
      </c>
      <c r="G100" s="18">
        <v>0</v>
      </c>
      <c r="H100" s="18">
        <v>0</v>
      </c>
      <c r="I100" s="18">
        <v>0</v>
      </c>
      <c r="J100" s="18">
        <v>0</v>
      </c>
      <c r="K100" s="17">
        <f>SUM(G100:J100)</f>
        <v>0</v>
      </c>
      <c r="L100" s="18">
        <v>0</v>
      </c>
      <c r="M100" s="168">
        <v>6</v>
      </c>
      <c r="N100" s="18">
        <v>0</v>
      </c>
      <c r="O100" s="21">
        <v>0</v>
      </c>
      <c r="P100" s="17">
        <f>SUM(L100:O100)</f>
        <v>6</v>
      </c>
      <c r="Q100" s="18">
        <v>0</v>
      </c>
      <c r="R100" s="18">
        <v>1</v>
      </c>
      <c r="S100" s="18">
        <v>0</v>
      </c>
      <c r="T100" s="18">
        <v>0</v>
      </c>
      <c r="U100" s="9">
        <f t="shared" si="10"/>
        <v>1</v>
      </c>
      <c r="V100" s="17">
        <f>SUM(K100,P100,U100)</f>
        <v>7</v>
      </c>
      <c r="W100" s="14"/>
    </row>
    <row r="101" spans="1:23" s="42" customFormat="1" ht="21.75" customHeight="1">
      <c r="A101" s="24"/>
      <c r="B101" s="12"/>
      <c r="C101" s="12"/>
      <c r="D101" s="12"/>
      <c r="E101" s="12"/>
      <c r="F101" s="44"/>
      <c r="G101" s="12"/>
      <c r="H101" s="12"/>
      <c r="I101" s="12"/>
      <c r="J101" s="12"/>
      <c r="K101" s="44"/>
      <c r="L101" s="378" t="s">
        <v>256</v>
      </c>
      <c r="M101" s="391"/>
      <c r="N101" s="98"/>
      <c r="O101" s="99"/>
      <c r="P101" s="44"/>
      <c r="Q101" s="99"/>
      <c r="R101" s="99"/>
      <c r="S101" s="99"/>
      <c r="T101" s="100"/>
      <c r="U101" s="44"/>
      <c r="V101" s="44"/>
      <c r="W101" s="14"/>
    </row>
    <row r="102" spans="1:23" s="42" customFormat="1" ht="21.75" customHeight="1">
      <c r="A102" s="134" t="s">
        <v>58</v>
      </c>
      <c r="B102" s="135" t="s">
        <v>17</v>
      </c>
      <c r="C102" s="135">
        <v>0</v>
      </c>
      <c r="D102" s="135">
        <v>0</v>
      </c>
      <c r="E102" s="135">
        <v>0</v>
      </c>
      <c r="F102" s="136">
        <f>SUM(C102:E102)</f>
        <v>0</v>
      </c>
      <c r="G102" s="135">
        <v>0</v>
      </c>
      <c r="H102" s="135">
        <v>0</v>
      </c>
      <c r="I102" s="135">
        <v>0</v>
      </c>
      <c r="J102" s="135">
        <v>0</v>
      </c>
      <c r="K102" s="136">
        <f>SUM(G102:J102)</f>
        <v>0</v>
      </c>
      <c r="L102" s="135">
        <v>0</v>
      </c>
      <c r="M102" s="167">
        <v>9</v>
      </c>
      <c r="N102" s="135">
        <v>0</v>
      </c>
      <c r="O102" s="137">
        <v>0</v>
      </c>
      <c r="P102" s="136">
        <f>SUM(L102:O102)</f>
        <v>9</v>
      </c>
      <c r="Q102" s="135">
        <v>0</v>
      </c>
      <c r="R102" s="135">
        <v>1</v>
      </c>
      <c r="S102" s="135">
        <v>0</v>
      </c>
      <c r="T102" s="135">
        <v>0</v>
      </c>
      <c r="U102" s="136">
        <f>SUM(Q102:T102)</f>
        <v>1</v>
      </c>
      <c r="V102" s="136">
        <f>SUM(K102,P102,U102)</f>
        <v>10</v>
      </c>
      <c r="W102" s="14"/>
    </row>
    <row r="103" spans="1:22" ht="21.75" customHeight="1">
      <c r="A103" s="36" t="s">
        <v>59</v>
      </c>
      <c r="B103" s="10" t="s">
        <v>177</v>
      </c>
      <c r="C103" s="10">
        <v>0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64">
        <v>0</v>
      </c>
      <c r="N103" s="10">
        <v>0</v>
      </c>
      <c r="O103" s="10">
        <v>0</v>
      </c>
      <c r="P103" s="9">
        <f t="shared" si="9"/>
        <v>0</v>
      </c>
      <c r="Q103" s="10">
        <v>0</v>
      </c>
      <c r="R103" s="10">
        <v>2</v>
      </c>
      <c r="S103" s="10">
        <v>0</v>
      </c>
      <c r="T103" s="10">
        <v>0</v>
      </c>
      <c r="U103" s="9">
        <f>SUM(Q103:T103)</f>
        <v>2</v>
      </c>
      <c r="V103" s="9">
        <f t="shared" si="11"/>
        <v>2</v>
      </c>
    </row>
    <row r="104" spans="1:22" ht="21.75" customHeight="1">
      <c r="A104" s="36" t="s">
        <v>60</v>
      </c>
      <c r="B104" s="10" t="s">
        <v>18</v>
      </c>
      <c r="C104" s="10">
        <v>0</v>
      </c>
      <c r="D104" s="10">
        <v>1</v>
      </c>
      <c r="E104" s="10">
        <v>0</v>
      </c>
      <c r="F104" s="9">
        <f>SUM(C104:E104)</f>
        <v>1</v>
      </c>
      <c r="G104" s="10">
        <v>1</v>
      </c>
      <c r="H104" s="10">
        <v>0</v>
      </c>
      <c r="I104" s="10">
        <v>0</v>
      </c>
      <c r="J104" s="10">
        <v>0</v>
      </c>
      <c r="K104" s="9">
        <f t="shared" si="8"/>
        <v>1</v>
      </c>
      <c r="L104" s="10">
        <v>0</v>
      </c>
      <c r="M104" s="164">
        <v>3</v>
      </c>
      <c r="N104" s="10">
        <v>4</v>
      </c>
      <c r="O104" s="22">
        <v>0</v>
      </c>
      <c r="P104" s="9">
        <f t="shared" si="9"/>
        <v>7</v>
      </c>
      <c r="Q104" s="10">
        <v>0</v>
      </c>
      <c r="R104" s="10">
        <v>2</v>
      </c>
      <c r="S104" s="10">
        <v>0</v>
      </c>
      <c r="T104" s="10">
        <v>0</v>
      </c>
      <c r="U104" s="145">
        <f aca="true" t="shared" si="12" ref="U104:U121">SUM(Q104:T104)</f>
        <v>2</v>
      </c>
      <c r="V104" s="145">
        <f t="shared" si="11"/>
        <v>10</v>
      </c>
    </row>
    <row r="105" spans="1:22" ht="21.75" customHeight="1">
      <c r="A105" s="1" t="s">
        <v>61</v>
      </c>
      <c r="B105" s="11" t="s">
        <v>19</v>
      </c>
      <c r="C105" s="11">
        <v>0</v>
      </c>
      <c r="D105" s="11">
        <v>0</v>
      </c>
      <c r="E105" s="11">
        <v>0</v>
      </c>
      <c r="F105" s="9">
        <f>SUM(C105:E105)</f>
        <v>0</v>
      </c>
      <c r="G105" s="11">
        <v>0</v>
      </c>
      <c r="H105" s="11">
        <v>0</v>
      </c>
      <c r="I105" s="11">
        <v>0</v>
      </c>
      <c r="J105" s="11">
        <v>0</v>
      </c>
      <c r="K105" s="9">
        <f t="shared" si="8"/>
        <v>0</v>
      </c>
      <c r="L105" s="11">
        <v>0</v>
      </c>
      <c r="M105" s="165">
        <v>3</v>
      </c>
      <c r="N105" s="11">
        <v>6</v>
      </c>
      <c r="O105" s="20">
        <v>0</v>
      </c>
      <c r="P105" s="9">
        <f t="shared" si="9"/>
        <v>9</v>
      </c>
      <c r="Q105" s="11">
        <v>0</v>
      </c>
      <c r="R105" s="11">
        <v>0</v>
      </c>
      <c r="S105" s="11">
        <v>0</v>
      </c>
      <c r="T105" s="11">
        <v>0</v>
      </c>
      <c r="U105" s="145">
        <f t="shared" si="12"/>
        <v>0</v>
      </c>
      <c r="V105" s="9">
        <f t="shared" si="11"/>
        <v>9</v>
      </c>
    </row>
    <row r="106" spans="1:22" ht="21.75" customHeight="1">
      <c r="A106" s="1" t="s">
        <v>64</v>
      </c>
      <c r="B106" s="11" t="s">
        <v>113</v>
      </c>
      <c r="C106" s="11">
        <v>0</v>
      </c>
      <c r="D106" s="11">
        <v>0</v>
      </c>
      <c r="E106" s="11">
        <v>0</v>
      </c>
      <c r="F106" s="9">
        <f>SUM(C106:E106)</f>
        <v>0</v>
      </c>
      <c r="G106" s="11">
        <v>0</v>
      </c>
      <c r="H106" s="11">
        <v>0</v>
      </c>
      <c r="I106" s="11">
        <v>0</v>
      </c>
      <c r="J106" s="11">
        <v>0</v>
      </c>
      <c r="K106" s="9">
        <f t="shared" si="8"/>
        <v>0</v>
      </c>
      <c r="L106" s="11">
        <v>0</v>
      </c>
      <c r="M106" s="165">
        <v>0</v>
      </c>
      <c r="N106" s="11">
        <v>0</v>
      </c>
      <c r="O106" s="11">
        <v>0</v>
      </c>
      <c r="P106" s="9">
        <f t="shared" si="9"/>
        <v>0</v>
      </c>
      <c r="Q106" s="11">
        <v>0</v>
      </c>
      <c r="R106" s="11">
        <v>1</v>
      </c>
      <c r="S106" s="11">
        <v>0</v>
      </c>
      <c r="T106" s="11">
        <v>0</v>
      </c>
      <c r="U106" s="145">
        <f t="shared" si="12"/>
        <v>1</v>
      </c>
      <c r="V106" s="9">
        <f t="shared" si="11"/>
        <v>1</v>
      </c>
    </row>
    <row r="107" spans="1:23" s="40" customFormat="1" ht="21.75" customHeight="1">
      <c r="A107" s="1" t="s">
        <v>65</v>
      </c>
      <c r="B107" s="11" t="s">
        <v>42</v>
      </c>
      <c r="C107" s="11">
        <v>2</v>
      </c>
      <c r="D107" s="11">
        <v>8</v>
      </c>
      <c r="E107" s="11">
        <v>2</v>
      </c>
      <c r="F107" s="9">
        <f>SUM(C107:E107)</f>
        <v>12</v>
      </c>
      <c r="G107" s="11">
        <v>9</v>
      </c>
      <c r="H107" s="11">
        <v>3</v>
      </c>
      <c r="I107" s="11">
        <v>0</v>
      </c>
      <c r="J107" s="11">
        <v>0</v>
      </c>
      <c r="K107" s="9">
        <f t="shared" si="8"/>
        <v>12</v>
      </c>
      <c r="L107" s="11">
        <v>0</v>
      </c>
      <c r="M107" s="165">
        <v>0</v>
      </c>
      <c r="N107" s="11">
        <v>1</v>
      </c>
      <c r="O107" s="20">
        <v>0</v>
      </c>
      <c r="P107" s="9">
        <f t="shared" si="9"/>
        <v>1</v>
      </c>
      <c r="Q107" s="11">
        <v>0</v>
      </c>
      <c r="R107" s="11">
        <v>1</v>
      </c>
      <c r="S107" s="11">
        <v>0</v>
      </c>
      <c r="T107" s="11">
        <v>0</v>
      </c>
      <c r="U107" s="145">
        <f t="shared" si="12"/>
        <v>1</v>
      </c>
      <c r="V107" s="9">
        <f t="shared" si="11"/>
        <v>14</v>
      </c>
      <c r="W107" s="39"/>
    </row>
    <row r="108" spans="1:23" s="40" customFormat="1" ht="21.75" customHeight="1">
      <c r="A108" s="1" t="s">
        <v>183</v>
      </c>
      <c r="B108" s="11" t="s">
        <v>141</v>
      </c>
      <c r="C108" s="11">
        <v>0</v>
      </c>
      <c r="D108" s="11">
        <v>0</v>
      </c>
      <c r="E108" s="11">
        <v>0</v>
      </c>
      <c r="F108" s="9">
        <v>0</v>
      </c>
      <c r="G108" s="11">
        <v>0</v>
      </c>
      <c r="H108" s="11">
        <v>0</v>
      </c>
      <c r="I108" s="11">
        <v>0</v>
      </c>
      <c r="J108" s="11">
        <v>0</v>
      </c>
      <c r="K108" s="9">
        <f aca="true" t="shared" si="13" ref="K108:K113">SUM(G108:J108)</f>
        <v>0</v>
      </c>
      <c r="L108" s="11">
        <v>0</v>
      </c>
      <c r="M108" s="165">
        <v>0</v>
      </c>
      <c r="N108" s="11">
        <v>1</v>
      </c>
      <c r="O108" s="20">
        <v>0</v>
      </c>
      <c r="P108" s="9">
        <f aca="true" t="shared" si="14" ref="P108:P113">SUM(L108:O108)</f>
        <v>1</v>
      </c>
      <c r="Q108" s="11">
        <v>0</v>
      </c>
      <c r="R108" s="11">
        <v>1</v>
      </c>
      <c r="S108" s="11">
        <v>0</v>
      </c>
      <c r="T108" s="11">
        <v>0</v>
      </c>
      <c r="U108" s="145">
        <f t="shared" si="12"/>
        <v>1</v>
      </c>
      <c r="V108" s="9">
        <f aca="true" t="shared" si="15" ref="V108:V113">SUM(K108,P108,U108)</f>
        <v>2</v>
      </c>
      <c r="W108" s="39"/>
    </row>
    <row r="109" spans="1:22" ht="21.75" customHeight="1">
      <c r="A109" s="1"/>
      <c r="B109" s="11" t="s">
        <v>101</v>
      </c>
      <c r="C109" s="11">
        <v>0</v>
      </c>
      <c r="D109" s="11">
        <v>4</v>
      </c>
      <c r="E109" s="11">
        <v>1</v>
      </c>
      <c r="F109" s="9">
        <f aca="true" t="shared" si="16" ref="F109:F121">SUM(C109:E109)</f>
        <v>5</v>
      </c>
      <c r="G109" s="11">
        <v>4</v>
      </c>
      <c r="H109" s="11">
        <v>1</v>
      </c>
      <c r="I109" s="11">
        <v>0</v>
      </c>
      <c r="J109" s="11">
        <v>0</v>
      </c>
      <c r="K109" s="9">
        <f t="shared" si="13"/>
        <v>5</v>
      </c>
      <c r="L109" s="11">
        <v>0</v>
      </c>
      <c r="M109" s="165">
        <v>0</v>
      </c>
      <c r="N109" s="11">
        <v>0</v>
      </c>
      <c r="O109" s="20">
        <v>0</v>
      </c>
      <c r="P109" s="9">
        <f t="shared" si="14"/>
        <v>0</v>
      </c>
      <c r="Q109" s="11">
        <v>0</v>
      </c>
      <c r="R109" s="11">
        <v>0</v>
      </c>
      <c r="S109" s="11">
        <v>0</v>
      </c>
      <c r="T109" s="11">
        <v>0</v>
      </c>
      <c r="U109" s="145">
        <f t="shared" si="12"/>
        <v>0</v>
      </c>
      <c r="V109" s="9">
        <f t="shared" si="15"/>
        <v>5</v>
      </c>
    </row>
    <row r="110" spans="1:22" ht="21.75" customHeight="1">
      <c r="A110" s="1"/>
      <c r="B110" s="11" t="s">
        <v>102</v>
      </c>
      <c r="C110" s="11">
        <v>1</v>
      </c>
      <c r="D110" s="11">
        <v>3</v>
      </c>
      <c r="E110" s="11">
        <v>1</v>
      </c>
      <c r="F110" s="9">
        <f t="shared" si="16"/>
        <v>5</v>
      </c>
      <c r="G110" s="11">
        <v>5</v>
      </c>
      <c r="H110" s="11">
        <v>0</v>
      </c>
      <c r="I110" s="11">
        <v>0</v>
      </c>
      <c r="J110" s="11">
        <v>0</v>
      </c>
      <c r="K110" s="9">
        <f t="shared" si="13"/>
        <v>5</v>
      </c>
      <c r="L110" s="11">
        <v>0</v>
      </c>
      <c r="M110" s="165">
        <v>4</v>
      </c>
      <c r="N110" s="11">
        <v>0</v>
      </c>
      <c r="O110" s="20">
        <v>0</v>
      </c>
      <c r="P110" s="9">
        <f t="shared" si="14"/>
        <v>4</v>
      </c>
      <c r="Q110" s="11">
        <v>0</v>
      </c>
      <c r="R110" s="11">
        <v>2</v>
      </c>
      <c r="S110" s="11">
        <v>0</v>
      </c>
      <c r="T110" s="11">
        <v>0</v>
      </c>
      <c r="U110" s="145">
        <f t="shared" si="12"/>
        <v>2</v>
      </c>
      <c r="V110" s="9">
        <f t="shared" si="15"/>
        <v>11</v>
      </c>
    </row>
    <row r="111" spans="1:22" ht="21.75" customHeight="1">
      <c r="A111" s="1"/>
      <c r="B111" s="11" t="s">
        <v>118</v>
      </c>
      <c r="C111" s="11">
        <v>0</v>
      </c>
      <c r="D111" s="11">
        <v>0</v>
      </c>
      <c r="E111" s="11">
        <v>0</v>
      </c>
      <c r="F111" s="9">
        <f t="shared" si="16"/>
        <v>0</v>
      </c>
      <c r="G111" s="11">
        <v>0</v>
      </c>
      <c r="H111" s="11">
        <v>0</v>
      </c>
      <c r="I111" s="11">
        <v>0</v>
      </c>
      <c r="J111" s="11">
        <v>0</v>
      </c>
      <c r="K111" s="9">
        <f t="shared" si="13"/>
        <v>0</v>
      </c>
      <c r="L111" s="11">
        <v>0</v>
      </c>
      <c r="M111" s="165">
        <v>1</v>
      </c>
      <c r="N111" s="11">
        <v>0</v>
      </c>
      <c r="O111" s="20">
        <v>0</v>
      </c>
      <c r="P111" s="9">
        <f t="shared" si="14"/>
        <v>1</v>
      </c>
      <c r="Q111" s="11">
        <v>0</v>
      </c>
      <c r="R111" s="11">
        <v>0</v>
      </c>
      <c r="S111" s="11">
        <v>0</v>
      </c>
      <c r="T111" s="11">
        <v>0</v>
      </c>
      <c r="U111" s="145">
        <f t="shared" si="12"/>
        <v>0</v>
      </c>
      <c r="V111" s="9">
        <f t="shared" si="15"/>
        <v>1</v>
      </c>
    </row>
    <row r="112" spans="1:22" ht="21.75" customHeight="1">
      <c r="A112" s="1"/>
      <c r="B112" s="11" t="s">
        <v>106</v>
      </c>
      <c r="C112" s="11">
        <v>0</v>
      </c>
      <c r="D112" s="11">
        <v>0</v>
      </c>
      <c r="E112" s="11">
        <v>0</v>
      </c>
      <c r="F112" s="9">
        <f t="shared" si="16"/>
        <v>0</v>
      </c>
      <c r="G112" s="11">
        <v>0</v>
      </c>
      <c r="H112" s="11">
        <v>0</v>
      </c>
      <c r="I112" s="11">
        <v>0</v>
      </c>
      <c r="J112" s="11">
        <v>0</v>
      </c>
      <c r="K112" s="9">
        <f t="shared" si="13"/>
        <v>0</v>
      </c>
      <c r="L112" s="11">
        <v>0</v>
      </c>
      <c r="M112" s="165">
        <v>1</v>
      </c>
      <c r="N112" s="11">
        <v>0</v>
      </c>
      <c r="O112" s="20">
        <v>0</v>
      </c>
      <c r="P112" s="9">
        <f t="shared" si="14"/>
        <v>1</v>
      </c>
      <c r="Q112" s="11">
        <v>0</v>
      </c>
      <c r="R112" s="11">
        <v>2</v>
      </c>
      <c r="S112" s="11">
        <v>0</v>
      </c>
      <c r="T112" s="11">
        <v>0</v>
      </c>
      <c r="U112" s="145">
        <f t="shared" si="12"/>
        <v>2</v>
      </c>
      <c r="V112" s="9">
        <f t="shared" si="15"/>
        <v>3</v>
      </c>
    </row>
    <row r="113" spans="1:22" ht="21.75" customHeight="1">
      <c r="A113" s="1"/>
      <c r="B113" s="11" t="s">
        <v>242</v>
      </c>
      <c r="C113" s="11">
        <v>0</v>
      </c>
      <c r="D113" s="11">
        <v>0</v>
      </c>
      <c r="E113" s="11">
        <v>0</v>
      </c>
      <c r="F113" s="9">
        <f t="shared" si="16"/>
        <v>0</v>
      </c>
      <c r="G113" s="11">
        <v>0</v>
      </c>
      <c r="H113" s="11">
        <v>0</v>
      </c>
      <c r="I113" s="11">
        <v>0</v>
      </c>
      <c r="J113" s="11">
        <v>0</v>
      </c>
      <c r="K113" s="9">
        <f t="shared" si="13"/>
        <v>0</v>
      </c>
      <c r="L113" s="11">
        <v>0</v>
      </c>
      <c r="M113" s="165">
        <v>0</v>
      </c>
      <c r="N113" s="11">
        <v>1</v>
      </c>
      <c r="O113" s="20">
        <v>0</v>
      </c>
      <c r="P113" s="9">
        <f t="shared" si="14"/>
        <v>1</v>
      </c>
      <c r="Q113" s="11">
        <v>0</v>
      </c>
      <c r="R113" s="11">
        <v>1</v>
      </c>
      <c r="S113" s="11">
        <v>2</v>
      </c>
      <c r="T113" s="11">
        <v>0</v>
      </c>
      <c r="U113" s="145">
        <f t="shared" si="12"/>
        <v>3</v>
      </c>
      <c r="V113" s="9">
        <f t="shared" si="15"/>
        <v>4</v>
      </c>
    </row>
    <row r="114" spans="1:22" ht="21.75" customHeight="1">
      <c r="A114" s="36" t="s">
        <v>66</v>
      </c>
      <c r="B114" s="10" t="s">
        <v>193</v>
      </c>
      <c r="C114" s="10">
        <v>0</v>
      </c>
      <c r="D114" s="10">
        <v>0</v>
      </c>
      <c r="E114" s="10">
        <v>0</v>
      </c>
      <c r="F114" s="9">
        <f t="shared" si="16"/>
        <v>0</v>
      </c>
      <c r="G114" s="10">
        <v>0</v>
      </c>
      <c r="H114" s="10">
        <v>0</v>
      </c>
      <c r="I114" s="10">
        <v>0</v>
      </c>
      <c r="J114" s="10">
        <v>0</v>
      </c>
      <c r="K114" s="9">
        <f t="shared" si="8"/>
        <v>0</v>
      </c>
      <c r="L114" s="10">
        <v>0</v>
      </c>
      <c r="M114" s="164">
        <v>3</v>
      </c>
      <c r="N114" s="10">
        <v>1</v>
      </c>
      <c r="O114" s="22">
        <v>0</v>
      </c>
      <c r="P114" s="9">
        <f t="shared" si="9"/>
        <v>4</v>
      </c>
      <c r="Q114" s="10">
        <v>0</v>
      </c>
      <c r="R114" s="10">
        <v>4</v>
      </c>
      <c r="S114" s="10">
        <v>0</v>
      </c>
      <c r="T114" s="10">
        <v>0</v>
      </c>
      <c r="U114" s="145">
        <f t="shared" si="12"/>
        <v>4</v>
      </c>
      <c r="V114" s="9">
        <f t="shared" si="11"/>
        <v>8</v>
      </c>
    </row>
    <row r="115" spans="1:22" ht="21.75" customHeight="1">
      <c r="A115" s="1" t="s">
        <v>67</v>
      </c>
      <c r="B115" s="11" t="s">
        <v>146</v>
      </c>
      <c r="C115" s="11">
        <v>2</v>
      </c>
      <c r="D115" s="11">
        <v>26</v>
      </c>
      <c r="E115" s="11">
        <v>5</v>
      </c>
      <c r="F115" s="9">
        <f t="shared" si="16"/>
        <v>33</v>
      </c>
      <c r="G115" s="11">
        <v>32</v>
      </c>
      <c r="H115" s="11">
        <v>1</v>
      </c>
      <c r="I115" s="11">
        <v>0</v>
      </c>
      <c r="J115" s="11">
        <v>0</v>
      </c>
      <c r="K115" s="9">
        <f t="shared" si="8"/>
        <v>33</v>
      </c>
      <c r="L115" s="11">
        <v>0</v>
      </c>
      <c r="M115" s="165">
        <v>2</v>
      </c>
      <c r="N115" s="11">
        <v>0</v>
      </c>
      <c r="O115" s="20">
        <v>0</v>
      </c>
      <c r="P115" s="9">
        <f t="shared" si="9"/>
        <v>2</v>
      </c>
      <c r="Q115" s="11">
        <v>1</v>
      </c>
      <c r="R115" s="11">
        <v>0</v>
      </c>
      <c r="S115" s="11">
        <v>0</v>
      </c>
      <c r="T115" s="11">
        <v>0</v>
      </c>
      <c r="U115" s="145">
        <f t="shared" si="12"/>
        <v>1</v>
      </c>
      <c r="V115" s="9">
        <f t="shared" si="11"/>
        <v>36</v>
      </c>
    </row>
    <row r="116" spans="1:22" ht="21.75" customHeight="1">
      <c r="A116" s="1" t="s">
        <v>95</v>
      </c>
      <c r="B116" s="11" t="s">
        <v>199</v>
      </c>
      <c r="C116" s="11">
        <v>0</v>
      </c>
      <c r="D116" s="11">
        <v>8</v>
      </c>
      <c r="E116" s="11">
        <v>4</v>
      </c>
      <c r="F116" s="9">
        <f t="shared" si="16"/>
        <v>12</v>
      </c>
      <c r="G116" s="11">
        <v>11</v>
      </c>
      <c r="H116" s="11">
        <v>1</v>
      </c>
      <c r="I116" s="11">
        <v>0</v>
      </c>
      <c r="J116" s="11">
        <v>0</v>
      </c>
      <c r="K116" s="9">
        <f t="shared" si="8"/>
        <v>12</v>
      </c>
      <c r="L116" s="11">
        <v>0</v>
      </c>
      <c r="M116" s="165">
        <v>0</v>
      </c>
      <c r="N116" s="11">
        <v>0</v>
      </c>
      <c r="O116" s="20">
        <v>0</v>
      </c>
      <c r="P116" s="9">
        <f t="shared" si="9"/>
        <v>0</v>
      </c>
      <c r="Q116" s="11">
        <v>0</v>
      </c>
      <c r="R116" s="11">
        <v>0</v>
      </c>
      <c r="S116" s="11">
        <v>0</v>
      </c>
      <c r="T116" s="11">
        <v>0</v>
      </c>
      <c r="U116" s="145">
        <f t="shared" si="12"/>
        <v>0</v>
      </c>
      <c r="V116" s="9">
        <f t="shared" si="11"/>
        <v>12</v>
      </c>
    </row>
    <row r="117" spans="1:22" ht="21.75" customHeight="1">
      <c r="A117" s="1" t="s">
        <v>68</v>
      </c>
      <c r="B117" s="11" t="s">
        <v>8</v>
      </c>
      <c r="C117" s="11">
        <v>1</v>
      </c>
      <c r="D117" s="11">
        <v>25</v>
      </c>
      <c r="E117" s="11">
        <v>1</v>
      </c>
      <c r="F117" s="9">
        <f t="shared" si="16"/>
        <v>27</v>
      </c>
      <c r="G117" s="11">
        <v>27</v>
      </c>
      <c r="H117" s="11">
        <v>0</v>
      </c>
      <c r="I117" s="11">
        <v>0</v>
      </c>
      <c r="J117" s="11">
        <v>0</v>
      </c>
      <c r="K117" s="9">
        <f t="shared" si="8"/>
        <v>27</v>
      </c>
      <c r="L117" s="11">
        <v>0</v>
      </c>
      <c r="M117" s="165">
        <v>0</v>
      </c>
      <c r="N117" s="11">
        <v>0</v>
      </c>
      <c r="O117" s="20">
        <v>0</v>
      </c>
      <c r="P117" s="9">
        <f t="shared" si="9"/>
        <v>0</v>
      </c>
      <c r="Q117" s="11">
        <v>0</v>
      </c>
      <c r="R117" s="11">
        <v>0</v>
      </c>
      <c r="S117" s="11">
        <v>0</v>
      </c>
      <c r="T117" s="11">
        <v>0</v>
      </c>
      <c r="U117" s="145">
        <f t="shared" si="12"/>
        <v>0</v>
      </c>
      <c r="V117" s="9">
        <f t="shared" si="11"/>
        <v>27</v>
      </c>
    </row>
    <row r="118" spans="1:22" ht="21.75" customHeight="1">
      <c r="A118" s="1" t="s">
        <v>69</v>
      </c>
      <c r="B118" s="11" t="s">
        <v>234</v>
      </c>
      <c r="C118" s="11">
        <v>3</v>
      </c>
      <c r="D118" s="11">
        <v>5</v>
      </c>
      <c r="E118" s="11">
        <v>1</v>
      </c>
      <c r="F118" s="9">
        <f t="shared" si="16"/>
        <v>9</v>
      </c>
      <c r="G118" s="11">
        <v>9</v>
      </c>
      <c r="H118" s="11">
        <v>0</v>
      </c>
      <c r="I118" s="11">
        <v>0</v>
      </c>
      <c r="J118" s="11">
        <v>0</v>
      </c>
      <c r="K118" s="9">
        <f t="shared" si="8"/>
        <v>9</v>
      </c>
      <c r="L118" s="11">
        <v>0</v>
      </c>
      <c r="M118" s="165">
        <v>1</v>
      </c>
      <c r="N118" s="11">
        <v>0</v>
      </c>
      <c r="O118" s="20">
        <v>0</v>
      </c>
      <c r="P118" s="9">
        <f t="shared" si="9"/>
        <v>1</v>
      </c>
      <c r="Q118" s="11">
        <v>0</v>
      </c>
      <c r="R118" s="11">
        <v>0</v>
      </c>
      <c r="S118" s="11">
        <v>0</v>
      </c>
      <c r="T118" s="11">
        <v>0</v>
      </c>
      <c r="U118" s="145">
        <f t="shared" si="12"/>
        <v>0</v>
      </c>
      <c r="V118" s="9">
        <f t="shared" si="11"/>
        <v>10</v>
      </c>
    </row>
    <row r="119" spans="1:22" ht="21.75" customHeight="1">
      <c r="A119" s="1"/>
      <c r="B119" s="11" t="s">
        <v>235</v>
      </c>
      <c r="C119" s="11">
        <v>0</v>
      </c>
      <c r="D119" s="11">
        <v>2</v>
      </c>
      <c r="E119" s="11">
        <v>1</v>
      </c>
      <c r="F119" s="9">
        <f t="shared" si="16"/>
        <v>3</v>
      </c>
      <c r="G119" s="11">
        <v>3</v>
      </c>
      <c r="H119" s="11">
        <v>0</v>
      </c>
      <c r="I119" s="11">
        <v>0</v>
      </c>
      <c r="J119" s="11">
        <v>0</v>
      </c>
      <c r="K119" s="9">
        <f>SUM(G119:J119)</f>
        <v>3</v>
      </c>
      <c r="L119" s="11">
        <v>0</v>
      </c>
      <c r="M119" s="165">
        <v>1</v>
      </c>
      <c r="N119" s="11">
        <v>0</v>
      </c>
      <c r="O119" s="20">
        <v>0</v>
      </c>
      <c r="P119" s="9">
        <f>SUM(L119:O119)</f>
        <v>1</v>
      </c>
      <c r="Q119" s="11">
        <v>0</v>
      </c>
      <c r="R119" s="11">
        <v>0</v>
      </c>
      <c r="S119" s="11">
        <v>0</v>
      </c>
      <c r="T119" s="11">
        <v>0</v>
      </c>
      <c r="U119" s="145">
        <f t="shared" si="12"/>
        <v>0</v>
      </c>
      <c r="V119" s="9">
        <f>SUM(K119,P119,U119)</f>
        <v>4</v>
      </c>
    </row>
    <row r="120" spans="1:22" ht="21.75" customHeight="1">
      <c r="A120" s="1"/>
      <c r="B120" s="11" t="s">
        <v>230</v>
      </c>
      <c r="C120" s="11">
        <v>3</v>
      </c>
      <c r="D120" s="11">
        <v>3</v>
      </c>
      <c r="E120" s="11">
        <v>0</v>
      </c>
      <c r="F120" s="9">
        <f t="shared" si="16"/>
        <v>6</v>
      </c>
      <c r="G120" s="11">
        <v>6</v>
      </c>
      <c r="H120" s="11">
        <v>0</v>
      </c>
      <c r="I120" s="11">
        <v>0</v>
      </c>
      <c r="J120" s="11">
        <v>0</v>
      </c>
      <c r="K120" s="9">
        <f t="shared" si="8"/>
        <v>6</v>
      </c>
      <c r="L120" s="11">
        <v>0</v>
      </c>
      <c r="M120" s="165">
        <v>0</v>
      </c>
      <c r="N120" s="11">
        <v>0</v>
      </c>
      <c r="O120" s="11">
        <v>0</v>
      </c>
      <c r="P120" s="9">
        <f t="shared" si="9"/>
        <v>0</v>
      </c>
      <c r="Q120" s="11">
        <v>0</v>
      </c>
      <c r="R120" s="11">
        <v>0</v>
      </c>
      <c r="S120" s="11">
        <v>0</v>
      </c>
      <c r="T120" s="11">
        <v>0</v>
      </c>
      <c r="U120" s="145">
        <f t="shared" si="12"/>
        <v>0</v>
      </c>
      <c r="V120" s="9">
        <f t="shared" si="11"/>
        <v>6</v>
      </c>
    </row>
    <row r="121" spans="1:22" ht="21.75" customHeight="1">
      <c r="A121" s="1" t="s">
        <v>70</v>
      </c>
      <c r="B121" s="11" t="s">
        <v>236</v>
      </c>
      <c r="C121" s="11">
        <v>5</v>
      </c>
      <c r="D121" s="11">
        <v>2</v>
      </c>
      <c r="E121" s="11">
        <v>0</v>
      </c>
      <c r="F121" s="9">
        <f t="shared" si="16"/>
        <v>7</v>
      </c>
      <c r="G121" s="11">
        <v>7</v>
      </c>
      <c r="H121" s="11">
        <v>0</v>
      </c>
      <c r="I121" s="11">
        <v>0</v>
      </c>
      <c r="J121" s="11">
        <v>0</v>
      </c>
      <c r="K121" s="9">
        <f t="shared" si="8"/>
        <v>7</v>
      </c>
      <c r="L121" s="18">
        <v>0</v>
      </c>
      <c r="M121" s="165">
        <v>2</v>
      </c>
      <c r="N121" s="11">
        <v>0</v>
      </c>
      <c r="O121" s="20">
        <v>0</v>
      </c>
      <c r="P121" s="9">
        <f t="shared" si="9"/>
        <v>2</v>
      </c>
      <c r="Q121" s="11">
        <v>0</v>
      </c>
      <c r="R121" s="11">
        <v>0</v>
      </c>
      <c r="S121" s="11">
        <v>0</v>
      </c>
      <c r="T121" s="11">
        <v>0</v>
      </c>
      <c r="U121" s="145">
        <f t="shared" si="12"/>
        <v>0</v>
      </c>
      <c r="V121" s="9">
        <f t="shared" si="11"/>
        <v>9</v>
      </c>
    </row>
    <row r="122" spans="1:23" s="42" customFormat="1" ht="21.75" customHeight="1">
      <c r="A122" s="24"/>
      <c r="B122" s="12"/>
      <c r="C122" s="12"/>
      <c r="D122" s="12"/>
      <c r="E122" s="12"/>
      <c r="F122" s="44"/>
      <c r="G122" s="12"/>
      <c r="H122" s="12"/>
      <c r="I122" s="12"/>
      <c r="J122" s="12"/>
      <c r="K122" s="44"/>
      <c r="L122" s="378" t="s">
        <v>256</v>
      </c>
      <c r="M122" s="391"/>
      <c r="N122" s="98"/>
      <c r="O122" s="99"/>
      <c r="P122" s="44"/>
      <c r="Q122" s="99"/>
      <c r="R122" s="99"/>
      <c r="S122" s="99"/>
      <c r="T122" s="100"/>
      <c r="U122" s="44"/>
      <c r="V122" s="44"/>
      <c r="W122" s="14"/>
    </row>
    <row r="123" spans="1:22" ht="21.75" customHeight="1">
      <c r="A123" s="134" t="s">
        <v>71</v>
      </c>
      <c r="B123" s="135" t="s">
        <v>197</v>
      </c>
      <c r="C123" s="135">
        <v>0</v>
      </c>
      <c r="D123" s="135">
        <v>0</v>
      </c>
      <c r="E123" s="135">
        <v>0</v>
      </c>
      <c r="F123" s="136">
        <f>SUM(C123:E123)</f>
        <v>0</v>
      </c>
      <c r="G123" s="135">
        <v>0</v>
      </c>
      <c r="H123" s="135">
        <v>0</v>
      </c>
      <c r="I123" s="135">
        <v>0</v>
      </c>
      <c r="J123" s="135">
        <v>0</v>
      </c>
      <c r="K123" s="136">
        <f>SUM(G123:J123)</f>
        <v>0</v>
      </c>
      <c r="L123" s="135">
        <v>0</v>
      </c>
      <c r="M123" s="167">
        <v>1</v>
      </c>
      <c r="N123" s="135">
        <v>2</v>
      </c>
      <c r="O123" s="137">
        <v>0</v>
      </c>
      <c r="P123" s="136">
        <f>SUM(L123:O123)</f>
        <v>3</v>
      </c>
      <c r="Q123" s="135">
        <v>0</v>
      </c>
      <c r="R123" s="135">
        <v>2</v>
      </c>
      <c r="S123" s="135">
        <v>0</v>
      </c>
      <c r="T123" s="135">
        <v>0</v>
      </c>
      <c r="U123" s="136">
        <f>SUM(Q123:T123)</f>
        <v>2</v>
      </c>
      <c r="V123" s="136">
        <f>SUM(K123,P123,U123)</f>
        <v>5</v>
      </c>
    </row>
    <row r="124" spans="1:22" ht="21.75" customHeight="1">
      <c r="A124" s="36" t="s">
        <v>96</v>
      </c>
      <c r="B124" s="10" t="s">
        <v>196</v>
      </c>
      <c r="C124" s="10">
        <v>0</v>
      </c>
      <c r="D124" s="10">
        <v>0</v>
      </c>
      <c r="E124" s="10">
        <v>0</v>
      </c>
      <c r="F124" s="9">
        <f aca="true" t="shared" si="17" ref="F124:F134">SUM(C124:E124)</f>
        <v>0</v>
      </c>
      <c r="G124" s="10">
        <v>0</v>
      </c>
      <c r="H124" s="10">
        <v>0</v>
      </c>
      <c r="I124" s="10">
        <v>0</v>
      </c>
      <c r="J124" s="10">
        <v>0</v>
      </c>
      <c r="K124" s="9">
        <f aca="true" t="shared" si="18" ref="K124:K134">SUM(G124:J124)</f>
        <v>0</v>
      </c>
      <c r="L124" s="10">
        <v>0</v>
      </c>
      <c r="M124" s="164">
        <v>0</v>
      </c>
      <c r="N124" s="10">
        <v>3</v>
      </c>
      <c r="O124" s="10">
        <v>0</v>
      </c>
      <c r="P124" s="9">
        <f aca="true" t="shared" si="19" ref="P124:P134">SUM(L124:O124)</f>
        <v>3</v>
      </c>
      <c r="Q124" s="10">
        <v>0</v>
      </c>
      <c r="R124" s="10">
        <v>1</v>
      </c>
      <c r="S124" s="10">
        <v>0</v>
      </c>
      <c r="T124" s="10">
        <v>0</v>
      </c>
      <c r="U124" s="9">
        <f aca="true" t="shared" si="20" ref="U124:U139">SUM(Q124:T124)</f>
        <v>1</v>
      </c>
      <c r="V124" s="9">
        <f aca="true" t="shared" si="21" ref="V124:V134">SUM(K124,P124,U124)</f>
        <v>4</v>
      </c>
    </row>
    <row r="125" spans="1:22" ht="21.75" customHeight="1">
      <c r="A125" s="36" t="s">
        <v>72</v>
      </c>
      <c r="B125" s="10" t="s">
        <v>243</v>
      </c>
      <c r="C125" s="10">
        <v>0</v>
      </c>
      <c r="D125" s="10">
        <v>0</v>
      </c>
      <c r="E125" s="10">
        <v>0</v>
      </c>
      <c r="F125" s="9">
        <f>SUM(C125:E125)</f>
        <v>0</v>
      </c>
      <c r="G125" s="10">
        <v>0</v>
      </c>
      <c r="H125" s="10">
        <v>0</v>
      </c>
      <c r="I125" s="10">
        <v>0</v>
      </c>
      <c r="J125" s="10">
        <v>0</v>
      </c>
      <c r="K125" s="9">
        <f>SUM(G125:J125)</f>
        <v>0</v>
      </c>
      <c r="L125" s="10">
        <v>0</v>
      </c>
      <c r="M125" s="164">
        <v>0</v>
      </c>
      <c r="N125" s="10">
        <v>2</v>
      </c>
      <c r="O125" s="10">
        <v>0</v>
      </c>
      <c r="P125" s="9">
        <f>SUM(L125:O125)</f>
        <v>2</v>
      </c>
      <c r="Q125" s="10">
        <v>0</v>
      </c>
      <c r="R125" s="10">
        <v>1</v>
      </c>
      <c r="S125" s="10">
        <v>0</v>
      </c>
      <c r="T125" s="10">
        <v>0</v>
      </c>
      <c r="U125" s="145">
        <f t="shared" si="20"/>
        <v>1</v>
      </c>
      <c r="V125" s="9">
        <f>SUM(K125,P125,U125)</f>
        <v>3</v>
      </c>
    </row>
    <row r="126" spans="1:22" ht="21.75" customHeight="1">
      <c r="A126" s="1" t="s">
        <v>187</v>
      </c>
      <c r="B126" s="11" t="s">
        <v>188</v>
      </c>
      <c r="C126" s="11">
        <v>0</v>
      </c>
      <c r="D126" s="11">
        <v>4</v>
      </c>
      <c r="E126" s="11">
        <v>1</v>
      </c>
      <c r="F126" s="9">
        <f t="shared" si="17"/>
        <v>5</v>
      </c>
      <c r="G126" s="11">
        <v>4</v>
      </c>
      <c r="H126" s="11">
        <v>1</v>
      </c>
      <c r="I126" s="11">
        <v>0</v>
      </c>
      <c r="J126" s="11">
        <v>0</v>
      </c>
      <c r="K126" s="9">
        <f t="shared" si="18"/>
        <v>5</v>
      </c>
      <c r="L126" s="11">
        <v>0</v>
      </c>
      <c r="M126" s="165">
        <v>0</v>
      </c>
      <c r="N126" s="11">
        <v>0</v>
      </c>
      <c r="O126" s="11">
        <v>0</v>
      </c>
      <c r="P126" s="9">
        <f t="shared" si="19"/>
        <v>0</v>
      </c>
      <c r="Q126" s="11">
        <v>0</v>
      </c>
      <c r="R126" s="11">
        <v>1</v>
      </c>
      <c r="S126" s="11">
        <v>0</v>
      </c>
      <c r="T126" s="11">
        <v>0</v>
      </c>
      <c r="U126" s="145">
        <f t="shared" si="20"/>
        <v>1</v>
      </c>
      <c r="V126" s="9">
        <f>SUM(K126,P126,U126)</f>
        <v>6</v>
      </c>
    </row>
    <row r="127" spans="1:22" ht="21.75" customHeight="1">
      <c r="A127" s="1" t="s">
        <v>73</v>
      </c>
      <c r="B127" s="11" t="s">
        <v>115</v>
      </c>
      <c r="C127" s="11">
        <v>0</v>
      </c>
      <c r="D127" s="11">
        <v>0</v>
      </c>
      <c r="E127" s="11">
        <v>0</v>
      </c>
      <c r="F127" s="9">
        <f t="shared" si="17"/>
        <v>0</v>
      </c>
      <c r="G127" s="11">
        <v>0</v>
      </c>
      <c r="H127" s="11">
        <v>0</v>
      </c>
      <c r="I127" s="11">
        <v>0</v>
      </c>
      <c r="J127" s="11">
        <v>0</v>
      </c>
      <c r="K127" s="9">
        <f t="shared" si="18"/>
        <v>0</v>
      </c>
      <c r="L127" s="11">
        <v>0</v>
      </c>
      <c r="M127" s="165">
        <v>18</v>
      </c>
      <c r="N127" s="11">
        <v>1</v>
      </c>
      <c r="O127" s="11">
        <v>0</v>
      </c>
      <c r="P127" s="9">
        <f t="shared" si="19"/>
        <v>19</v>
      </c>
      <c r="Q127" s="11">
        <v>2</v>
      </c>
      <c r="R127" s="11">
        <v>31</v>
      </c>
      <c r="S127" s="11">
        <v>0</v>
      </c>
      <c r="T127" s="11">
        <v>0</v>
      </c>
      <c r="U127" s="145">
        <f t="shared" si="20"/>
        <v>33</v>
      </c>
      <c r="V127" s="9">
        <f t="shared" si="21"/>
        <v>52</v>
      </c>
    </row>
    <row r="128" spans="1:22" ht="21.75" customHeight="1">
      <c r="A128" s="1" t="s">
        <v>74</v>
      </c>
      <c r="B128" s="11" t="s">
        <v>89</v>
      </c>
      <c r="C128" s="11">
        <v>0</v>
      </c>
      <c r="D128" s="11">
        <v>29</v>
      </c>
      <c r="E128" s="11">
        <v>0</v>
      </c>
      <c r="F128" s="9">
        <f t="shared" si="17"/>
        <v>29</v>
      </c>
      <c r="G128" s="11">
        <v>29</v>
      </c>
      <c r="H128" s="11">
        <v>0</v>
      </c>
      <c r="I128" s="11">
        <v>0</v>
      </c>
      <c r="J128" s="11">
        <v>0</v>
      </c>
      <c r="K128" s="9">
        <f t="shared" si="18"/>
        <v>29</v>
      </c>
      <c r="L128" s="11">
        <v>0</v>
      </c>
      <c r="M128" s="165">
        <v>8</v>
      </c>
      <c r="N128" s="11">
        <v>0</v>
      </c>
      <c r="O128" s="11">
        <v>0</v>
      </c>
      <c r="P128" s="9">
        <f t="shared" si="19"/>
        <v>8</v>
      </c>
      <c r="Q128" s="11">
        <v>1</v>
      </c>
      <c r="R128" s="11">
        <v>1</v>
      </c>
      <c r="S128" s="11">
        <v>0</v>
      </c>
      <c r="T128" s="11">
        <v>0</v>
      </c>
      <c r="U128" s="145">
        <f t="shared" si="20"/>
        <v>2</v>
      </c>
      <c r="V128" s="9">
        <f t="shared" si="21"/>
        <v>39</v>
      </c>
    </row>
    <row r="129" spans="1:22" ht="21.75" customHeight="1">
      <c r="A129" s="1" t="s">
        <v>75</v>
      </c>
      <c r="B129" s="11" t="s">
        <v>44</v>
      </c>
      <c r="C129" s="11">
        <v>0</v>
      </c>
      <c r="D129" s="11">
        <v>49</v>
      </c>
      <c r="E129" s="11">
        <v>0</v>
      </c>
      <c r="F129" s="145">
        <f t="shared" si="17"/>
        <v>49</v>
      </c>
      <c r="G129" s="11">
        <v>48</v>
      </c>
      <c r="H129" s="11">
        <v>1</v>
      </c>
      <c r="I129" s="11">
        <v>0</v>
      </c>
      <c r="J129" s="11">
        <v>0</v>
      </c>
      <c r="K129" s="145">
        <f t="shared" si="18"/>
        <v>49</v>
      </c>
      <c r="L129" s="11">
        <v>2</v>
      </c>
      <c r="M129" s="165">
        <v>8</v>
      </c>
      <c r="N129" s="11">
        <v>0</v>
      </c>
      <c r="O129" s="20">
        <v>0</v>
      </c>
      <c r="P129" s="145">
        <f t="shared" si="19"/>
        <v>10</v>
      </c>
      <c r="Q129" s="11">
        <v>3</v>
      </c>
      <c r="R129" s="11">
        <v>4</v>
      </c>
      <c r="S129" s="11">
        <v>0</v>
      </c>
      <c r="T129" s="11">
        <v>0</v>
      </c>
      <c r="U129" s="145">
        <f t="shared" si="20"/>
        <v>7</v>
      </c>
      <c r="V129" s="145">
        <f t="shared" si="21"/>
        <v>66</v>
      </c>
    </row>
    <row r="130" spans="1:22" ht="21.75" customHeight="1">
      <c r="A130" s="36" t="s">
        <v>116</v>
      </c>
      <c r="B130" s="10" t="s">
        <v>117</v>
      </c>
      <c r="C130" s="10">
        <v>1</v>
      </c>
      <c r="D130" s="10">
        <v>41</v>
      </c>
      <c r="E130" s="10">
        <v>1</v>
      </c>
      <c r="F130" s="9">
        <f t="shared" si="17"/>
        <v>43</v>
      </c>
      <c r="G130" s="10">
        <v>43</v>
      </c>
      <c r="H130" s="10">
        <v>0</v>
      </c>
      <c r="I130" s="10">
        <v>0</v>
      </c>
      <c r="J130" s="10">
        <v>0</v>
      </c>
      <c r="K130" s="9">
        <f t="shared" si="18"/>
        <v>43</v>
      </c>
      <c r="L130" s="10">
        <v>0</v>
      </c>
      <c r="M130" s="164">
        <v>0</v>
      </c>
      <c r="N130" s="10">
        <v>0</v>
      </c>
      <c r="O130" s="22">
        <v>0</v>
      </c>
      <c r="P130" s="9">
        <f t="shared" si="19"/>
        <v>0</v>
      </c>
      <c r="Q130" s="10">
        <v>0</v>
      </c>
      <c r="R130" s="10">
        <v>1</v>
      </c>
      <c r="S130" s="10">
        <v>0</v>
      </c>
      <c r="T130" s="10">
        <v>0</v>
      </c>
      <c r="U130" s="145">
        <f t="shared" si="20"/>
        <v>1</v>
      </c>
      <c r="V130" s="9">
        <f t="shared" si="21"/>
        <v>44</v>
      </c>
    </row>
    <row r="131" spans="1:23" s="42" customFormat="1" ht="21.75" customHeight="1">
      <c r="A131" s="36" t="s">
        <v>121</v>
      </c>
      <c r="B131" s="10" t="s">
        <v>122</v>
      </c>
      <c r="C131" s="10">
        <v>0</v>
      </c>
      <c r="D131" s="10">
        <v>0</v>
      </c>
      <c r="E131" s="10">
        <v>0</v>
      </c>
      <c r="F131" s="9">
        <f t="shared" si="17"/>
        <v>0</v>
      </c>
      <c r="G131" s="10">
        <v>0</v>
      </c>
      <c r="H131" s="10">
        <v>0</v>
      </c>
      <c r="I131" s="10">
        <v>0</v>
      </c>
      <c r="J131" s="10">
        <v>0</v>
      </c>
      <c r="K131" s="9">
        <f t="shared" si="18"/>
        <v>0</v>
      </c>
      <c r="L131" s="10">
        <v>0</v>
      </c>
      <c r="M131" s="164">
        <v>9</v>
      </c>
      <c r="N131" s="10">
        <v>1</v>
      </c>
      <c r="O131" s="22">
        <v>0</v>
      </c>
      <c r="P131" s="9">
        <f t="shared" si="19"/>
        <v>10</v>
      </c>
      <c r="Q131" s="10">
        <v>4</v>
      </c>
      <c r="R131" s="10">
        <v>1</v>
      </c>
      <c r="S131" s="10">
        <v>0</v>
      </c>
      <c r="T131" s="10">
        <v>0</v>
      </c>
      <c r="U131" s="145">
        <f t="shared" si="20"/>
        <v>5</v>
      </c>
      <c r="V131" s="9">
        <f t="shared" si="21"/>
        <v>15</v>
      </c>
      <c r="W131" s="14"/>
    </row>
    <row r="132" spans="1:22" ht="21.75" customHeight="1">
      <c r="A132" s="1"/>
      <c r="B132" s="11" t="s">
        <v>110</v>
      </c>
      <c r="C132" s="11">
        <v>0</v>
      </c>
      <c r="D132" s="11">
        <v>0</v>
      </c>
      <c r="E132" s="11">
        <v>0</v>
      </c>
      <c r="F132" s="145">
        <f t="shared" si="17"/>
        <v>0</v>
      </c>
      <c r="G132" s="11">
        <v>0</v>
      </c>
      <c r="H132" s="11">
        <v>0</v>
      </c>
      <c r="I132" s="11">
        <v>0</v>
      </c>
      <c r="J132" s="11">
        <v>0</v>
      </c>
      <c r="K132" s="145">
        <f t="shared" si="18"/>
        <v>0</v>
      </c>
      <c r="L132" s="11">
        <v>0</v>
      </c>
      <c r="M132" s="165">
        <v>0</v>
      </c>
      <c r="N132" s="11">
        <v>0</v>
      </c>
      <c r="O132" s="20">
        <v>0</v>
      </c>
      <c r="P132" s="145">
        <f t="shared" si="19"/>
        <v>0</v>
      </c>
      <c r="Q132" s="11">
        <v>0</v>
      </c>
      <c r="R132" s="11">
        <v>1</v>
      </c>
      <c r="S132" s="11">
        <v>1</v>
      </c>
      <c r="T132" s="11">
        <v>0</v>
      </c>
      <c r="U132" s="145">
        <f t="shared" si="20"/>
        <v>2</v>
      </c>
      <c r="V132" s="145">
        <f t="shared" si="21"/>
        <v>2</v>
      </c>
    </row>
    <row r="133" spans="1:22" ht="21.75" customHeight="1">
      <c r="A133" s="36"/>
      <c r="B133" s="10" t="s">
        <v>237</v>
      </c>
      <c r="C133" s="10">
        <v>0</v>
      </c>
      <c r="D133" s="10">
        <v>7</v>
      </c>
      <c r="E133" s="10">
        <v>0</v>
      </c>
      <c r="F133" s="9">
        <f t="shared" si="17"/>
        <v>7</v>
      </c>
      <c r="G133" s="10">
        <v>7</v>
      </c>
      <c r="H133" s="10">
        <v>0</v>
      </c>
      <c r="I133" s="10">
        <v>0</v>
      </c>
      <c r="J133" s="10">
        <v>0</v>
      </c>
      <c r="K133" s="9">
        <f t="shared" si="18"/>
        <v>7</v>
      </c>
      <c r="L133" s="10">
        <v>0</v>
      </c>
      <c r="M133" s="164">
        <v>0</v>
      </c>
      <c r="N133" s="10">
        <v>0</v>
      </c>
      <c r="O133" s="22">
        <v>0</v>
      </c>
      <c r="P133" s="9">
        <f t="shared" si="19"/>
        <v>0</v>
      </c>
      <c r="Q133" s="10">
        <v>0</v>
      </c>
      <c r="R133" s="10">
        <v>0</v>
      </c>
      <c r="S133" s="10">
        <v>0</v>
      </c>
      <c r="T133" s="10">
        <v>0</v>
      </c>
      <c r="U133" s="145">
        <f t="shared" si="20"/>
        <v>0</v>
      </c>
      <c r="V133" s="9">
        <f t="shared" si="21"/>
        <v>7</v>
      </c>
    </row>
    <row r="134" spans="1:22" ht="21.75" customHeight="1">
      <c r="A134" s="1"/>
      <c r="B134" s="11" t="s">
        <v>145</v>
      </c>
      <c r="C134" s="11">
        <v>0</v>
      </c>
      <c r="D134" s="11">
        <v>6</v>
      </c>
      <c r="E134" s="11">
        <v>2</v>
      </c>
      <c r="F134" s="145">
        <f t="shared" si="17"/>
        <v>8</v>
      </c>
      <c r="G134" s="11">
        <v>8</v>
      </c>
      <c r="H134" s="11">
        <v>0</v>
      </c>
      <c r="I134" s="11">
        <v>0</v>
      </c>
      <c r="J134" s="11">
        <v>0</v>
      </c>
      <c r="K134" s="145">
        <f t="shared" si="18"/>
        <v>8</v>
      </c>
      <c r="L134" s="11">
        <v>0</v>
      </c>
      <c r="M134" s="165">
        <v>0</v>
      </c>
      <c r="N134" s="11">
        <v>0</v>
      </c>
      <c r="O134" s="20">
        <v>0</v>
      </c>
      <c r="P134" s="145">
        <f t="shared" si="19"/>
        <v>0</v>
      </c>
      <c r="Q134" s="11">
        <v>0</v>
      </c>
      <c r="R134" s="11">
        <v>0</v>
      </c>
      <c r="S134" s="11">
        <v>0</v>
      </c>
      <c r="T134" s="11">
        <v>0</v>
      </c>
      <c r="U134" s="145">
        <f t="shared" si="20"/>
        <v>0</v>
      </c>
      <c r="V134" s="145">
        <f t="shared" si="21"/>
        <v>8</v>
      </c>
    </row>
    <row r="135" spans="1:22" ht="21.75" customHeight="1">
      <c r="A135" s="1"/>
      <c r="B135" s="11" t="s">
        <v>238</v>
      </c>
      <c r="C135" s="11">
        <v>0</v>
      </c>
      <c r="D135" s="11">
        <v>7</v>
      </c>
      <c r="E135" s="11">
        <v>0</v>
      </c>
      <c r="F135" s="145">
        <f>SUM(C135:E135)</f>
        <v>7</v>
      </c>
      <c r="G135" s="11">
        <v>7</v>
      </c>
      <c r="H135" s="11">
        <v>0</v>
      </c>
      <c r="I135" s="11">
        <v>0</v>
      </c>
      <c r="J135" s="11">
        <v>0</v>
      </c>
      <c r="K135" s="145">
        <f t="shared" si="8"/>
        <v>7</v>
      </c>
      <c r="L135" s="10">
        <v>0</v>
      </c>
      <c r="M135" s="164">
        <v>0</v>
      </c>
      <c r="N135" s="10">
        <v>0</v>
      </c>
      <c r="O135" s="22">
        <v>0</v>
      </c>
      <c r="P135" s="9">
        <f t="shared" si="9"/>
        <v>0</v>
      </c>
      <c r="Q135" s="10">
        <v>0</v>
      </c>
      <c r="R135" s="10">
        <v>0</v>
      </c>
      <c r="S135" s="10">
        <v>0</v>
      </c>
      <c r="T135" s="10">
        <v>0</v>
      </c>
      <c r="U135" s="145">
        <f t="shared" si="20"/>
        <v>0</v>
      </c>
      <c r="V135" s="9">
        <f t="shared" si="11"/>
        <v>7</v>
      </c>
    </row>
    <row r="136" spans="1:22" ht="21.75" customHeight="1">
      <c r="A136" s="1"/>
      <c r="B136" s="11" t="s">
        <v>249</v>
      </c>
      <c r="C136" s="11">
        <v>0</v>
      </c>
      <c r="D136" s="11">
        <v>1</v>
      </c>
      <c r="E136" s="11">
        <v>0</v>
      </c>
      <c r="F136" s="145">
        <f>SUM(C136:E136)</f>
        <v>1</v>
      </c>
      <c r="G136" s="11">
        <v>1</v>
      </c>
      <c r="H136" s="11">
        <v>0</v>
      </c>
      <c r="I136" s="11">
        <v>0</v>
      </c>
      <c r="J136" s="11">
        <v>0</v>
      </c>
      <c r="K136" s="145">
        <f>SUM(G136:J136)</f>
        <v>1</v>
      </c>
      <c r="L136" s="10">
        <v>0</v>
      </c>
      <c r="M136" s="164">
        <v>0</v>
      </c>
      <c r="N136" s="10">
        <v>0</v>
      </c>
      <c r="O136" s="22">
        <v>0</v>
      </c>
      <c r="P136" s="9">
        <f>SUM(L136:O136)</f>
        <v>0</v>
      </c>
      <c r="Q136" s="10">
        <v>0</v>
      </c>
      <c r="R136" s="10">
        <v>0</v>
      </c>
      <c r="S136" s="10">
        <v>0</v>
      </c>
      <c r="T136" s="10">
        <v>0</v>
      </c>
      <c r="U136" s="145">
        <f>SUM(Q136:T136)</f>
        <v>0</v>
      </c>
      <c r="V136" s="9">
        <f>SUM(K136,P136,U136)</f>
        <v>1</v>
      </c>
    </row>
    <row r="137" spans="1:22" ht="21.75" customHeight="1">
      <c r="A137" s="36"/>
      <c r="B137" s="10" t="s">
        <v>248</v>
      </c>
      <c r="C137" s="10">
        <v>0</v>
      </c>
      <c r="D137" s="10">
        <v>1</v>
      </c>
      <c r="E137" s="10">
        <v>0</v>
      </c>
      <c r="F137" s="9">
        <f>SUM(C137:E137)</f>
        <v>1</v>
      </c>
      <c r="G137" s="10">
        <v>1</v>
      </c>
      <c r="H137" s="10">
        <v>0</v>
      </c>
      <c r="I137" s="10">
        <v>0</v>
      </c>
      <c r="J137" s="10">
        <v>0</v>
      </c>
      <c r="K137" s="9">
        <f>SUM(G137:J137)</f>
        <v>1</v>
      </c>
      <c r="L137" s="10">
        <v>0</v>
      </c>
      <c r="M137" s="164">
        <v>0</v>
      </c>
      <c r="N137" s="10">
        <v>0</v>
      </c>
      <c r="O137" s="22">
        <v>0</v>
      </c>
      <c r="P137" s="9">
        <f>SUM(L137:O137)</f>
        <v>0</v>
      </c>
      <c r="Q137" s="10">
        <v>0</v>
      </c>
      <c r="R137" s="10">
        <v>0</v>
      </c>
      <c r="S137" s="10">
        <v>0</v>
      </c>
      <c r="T137" s="10">
        <v>0</v>
      </c>
      <c r="U137" s="145">
        <f t="shared" si="20"/>
        <v>0</v>
      </c>
      <c r="V137" s="9">
        <f>SUM(K137,P137,U137)</f>
        <v>1</v>
      </c>
    </row>
    <row r="138" spans="1:22" ht="21.75" customHeight="1">
      <c r="A138" s="36"/>
      <c r="B138" s="10" t="s">
        <v>136</v>
      </c>
      <c r="C138" s="10">
        <v>0</v>
      </c>
      <c r="D138" s="10">
        <v>1</v>
      </c>
      <c r="E138" s="10">
        <v>0</v>
      </c>
      <c r="F138" s="9">
        <f>SUM(C138:E138)</f>
        <v>1</v>
      </c>
      <c r="G138" s="10">
        <v>1</v>
      </c>
      <c r="H138" s="10">
        <v>0</v>
      </c>
      <c r="I138" s="10">
        <v>0</v>
      </c>
      <c r="J138" s="10">
        <v>0</v>
      </c>
      <c r="K138" s="9">
        <f>SUM(G138:J138)</f>
        <v>1</v>
      </c>
      <c r="L138" s="10">
        <v>0</v>
      </c>
      <c r="M138" s="164">
        <v>0</v>
      </c>
      <c r="N138" s="10">
        <v>0</v>
      </c>
      <c r="O138" s="22">
        <v>0</v>
      </c>
      <c r="P138" s="9">
        <f>SUM(L138:O138)</f>
        <v>0</v>
      </c>
      <c r="Q138" s="10">
        <v>0</v>
      </c>
      <c r="R138" s="10">
        <v>0</v>
      </c>
      <c r="S138" s="10">
        <v>0</v>
      </c>
      <c r="T138" s="10">
        <v>0</v>
      </c>
      <c r="U138" s="145">
        <f t="shared" si="20"/>
        <v>0</v>
      </c>
      <c r="V138" s="9">
        <f>SUM(K138,P138,U138)</f>
        <v>1</v>
      </c>
    </row>
    <row r="139" spans="1:22" ht="21.75" customHeight="1">
      <c r="A139" s="1"/>
      <c r="B139" s="11" t="s">
        <v>137</v>
      </c>
      <c r="C139" s="11">
        <v>1</v>
      </c>
      <c r="D139" s="11">
        <v>2</v>
      </c>
      <c r="E139" s="11">
        <v>1</v>
      </c>
      <c r="F139" s="9">
        <f>SUM(C139:E139)</f>
        <v>4</v>
      </c>
      <c r="G139" s="11">
        <v>4</v>
      </c>
      <c r="H139" s="11">
        <v>0</v>
      </c>
      <c r="I139" s="11">
        <v>0</v>
      </c>
      <c r="J139" s="11">
        <v>0</v>
      </c>
      <c r="K139" s="9">
        <f t="shared" si="8"/>
        <v>4</v>
      </c>
      <c r="L139" s="11">
        <v>0</v>
      </c>
      <c r="M139" s="165">
        <v>0</v>
      </c>
      <c r="N139" s="11">
        <v>0</v>
      </c>
      <c r="O139" s="20">
        <v>0</v>
      </c>
      <c r="P139" s="9">
        <f t="shared" si="9"/>
        <v>0</v>
      </c>
      <c r="Q139" s="11">
        <v>0</v>
      </c>
      <c r="R139" s="11">
        <v>1</v>
      </c>
      <c r="S139" s="11">
        <v>0</v>
      </c>
      <c r="T139" s="11">
        <v>0</v>
      </c>
      <c r="U139" s="145">
        <f t="shared" si="20"/>
        <v>1</v>
      </c>
      <c r="V139" s="9">
        <f t="shared" si="11"/>
        <v>5</v>
      </c>
    </row>
    <row r="140" spans="1:23" s="54" customFormat="1" ht="21.75" customHeight="1">
      <c r="A140" s="52"/>
      <c r="B140" s="51" t="s">
        <v>90</v>
      </c>
      <c r="C140" s="68">
        <f aca="true" t="shared" si="22" ref="C140:V140">SUM(C121:C139,C92:C118,C81:C89)</f>
        <v>72</v>
      </c>
      <c r="D140" s="68">
        <f t="shared" si="22"/>
        <v>474</v>
      </c>
      <c r="E140" s="68">
        <f t="shared" si="22"/>
        <v>118</v>
      </c>
      <c r="F140" s="68">
        <f t="shared" si="22"/>
        <v>664</v>
      </c>
      <c r="G140" s="68">
        <f t="shared" si="22"/>
        <v>626</v>
      </c>
      <c r="H140" s="68">
        <f t="shared" si="22"/>
        <v>36</v>
      </c>
      <c r="I140" s="68">
        <f t="shared" si="22"/>
        <v>2</v>
      </c>
      <c r="J140" s="68">
        <f t="shared" si="22"/>
        <v>0</v>
      </c>
      <c r="K140" s="68">
        <f t="shared" si="22"/>
        <v>664</v>
      </c>
      <c r="L140" s="68">
        <f t="shared" si="22"/>
        <v>2</v>
      </c>
      <c r="M140" s="68">
        <f t="shared" si="22"/>
        <v>128</v>
      </c>
      <c r="N140" s="68">
        <f t="shared" si="22"/>
        <v>54</v>
      </c>
      <c r="O140" s="68">
        <f t="shared" si="22"/>
        <v>6</v>
      </c>
      <c r="P140" s="68">
        <f t="shared" si="22"/>
        <v>190</v>
      </c>
      <c r="Q140" s="68">
        <f t="shared" si="22"/>
        <v>13</v>
      </c>
      <c r="R140" s="68">
        <f t="shared" si="22"/>
        <v>113</v>
      </c>
      <c r="S140" s="68">
        <f t="shared" si="22"/>
        <v>16</v>
      </c>
      <c r="T140" s="68">
        <f t="shared" si="22"/>
        <v>0</v>
      </c>
      <c r="U140" s="68">
        <f t="shared" si="22"/>
        <v>142</v>
      </c>
      <c r="V140" s="68">
        <f t="shared" si="22"/>
        <v>996</v>
      </c>
      <c r="W140" s="53"/>
    </row>
    <row r="141" spans="1:23" s="56" customFormat="1" ht="21.75" customHeight="1">
      <c r="A141" s="65"/>
      <c r="B141" s="66" t="s">
        <v>93</v>
      </c>
      <c r="C141" s="67">
        <f aca="true" t="shared" si="23" ref="C141:V141">SUM(C140,C60)</f>
        <v>213</v>
      </c>
      <c r="D141" s="67">
        <f t="shared" si="23"/>
        <v>1215</v>
      </c>
      <c r="E141" s="67">
        <f t="shared" si="23"/>
        <v>837</v>
      </c>
      <c r="F141" s="67">
        <f t="shared" si="23"/>
        <v>2265</v>
      </c>
      <c r="G141" s="67">
        <f t="shared" si="23"/>
        <v>1211</v>
      </c>
      <c r="H141" s="67">
        <f t="shared" si="23"/>
        <v>615</v>
      </c>
      <c r="I141" s="67">
        <f t="shared" si="23"/>
        <v>412</v>
      </c>
      <c r="J141" s="67">
        <f t="shared" si="23"/>
        <v>27</v>
      </c>
      <c r="K141" s="67">
        <f t="shared" si="23"/>
        <v>2265</v>
      </c>
      <c r="L141" s="67">
        <f t="shared" si="23"/>
        <v>13</v>
      </c>
      <c r="M141" s="67">
        <f t="shared" si="23"/>
        <v>404</v>
      </c>
      <c r="N141" s="67">
        <f t="shared" si="23"/>
        <v>296</v>
      </c>
      <c r="O141" s="67">
        <f t="shared" si="23"/>
        <v>33</v>
      </c>
      <c r="P141" s="67">
        <f t="shared" si="23"/>
        <v>746</v>
      </c>
      <c r="Q141" s="67">
        <f t="shared" si="23"/>
        <v>224</v>
      </c>
      <c r="R141" s="67">
        <f t="shared" si="23"/>
        <v>575</v>
      </c>
      <c r="S141" s="67">
        <f t="shared" si="23"/>
        <v>97</v>
      </c>
      <c r="T141" s="67">
        <f t="shared" si="23"/>
        <v>1</v>
      </c>
      <c r="U141" s="67">
        <f t="shared" si="23"/>
        <v>897</v>
      </c>
      <c r="V141" s="67">
        <f t="shared" si="23"/>
        <v>3908</v>
      </c>
      <c r="W141" s="55"/>
    </row>
    <row r="142" spans="2:13" ht="24.75" customHeight="1">
      <c r="B142" s="49" t="s">
        <v>259</v>
      </c>
      <c r="M142" s="378" t="s">
        <v>256</v>
      </c>
    </row>
    <row r="143" ht="24.75" customHeight="1">
      <c r="B143" s="49"/>
    </row>
    <row r="144" ht="24.75" customHeight="1">
      <c r="M144" s="170"/>
    </row>
    <row r="145" ht="24.75" customHeight="1">
      <c r="B145" s="49"/>
    </row>
    <row r="146" spans="2:22" ht="24.75" customHeight="1">
      <c r="B146" s="87"/>
      <c r="N146" s="31"/>
      <c r="O146" s="31"/>
      <c r="P146" s="31"/>
      <c r="Q146" s="31"/>
      <c r="R146" s="31"/>
      <c r="S146" s="31"/>
      <c r="T146" s="31"/>
      <c r="U146" s="31"/>
      <c r="V146" s="31"/>
    </row>
  </sheetData>
  <mergeCells count="18">
    <mergeCell ref="C79:F79"/>
    <mergeCell ref="G79:K79"/>
    <mergeCell ref="L79:P79"/>
    <mergeCell ref="Q79:U79"/>
    <mergeCell ref="A76:V76"/>
    <mergeCell ref="A77:V77"/>
    <mergeCell ref="C78:K78"/>
    <mergeCell ref="L78:P78"/>
    <mergeCell ref="Q78:U78"/>
    <mergeCell ref="A1:V1"/>
    <mergeCell ref="A2:V2"/>
    <mergeCell ref="Q3:U3"/>
    <mergeCell ref="Q4:U4"/>
    <mergeCell ref="C3:K3"/>
    <mergeCell ref="C4:F4"/>
    <mergeCell ref="G4:K4"/>
    <mergeCell ref="L3:P3"/>
    <mergeCell ref="L4:P4"/>
  </mergeCells>
  <printOptions horizontalCentered="1"/>
  <pageMargins left="0.2755905511811024" right="0" top="0.3937007874015748" bottom="0.3937007874015748" header="0.4724409448818898" footer="0.3937007874015748"/>
  <pageSetup horizontalDpi="300" verticalDpi="300" orientation="landscape" paperSize="9" r:id="rId1"/>
  <headerFooter alignWithMargins="0">
    <oddFooter>&amp;R&amp;8&amp;P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selection activeCell="B17" sqref="B17"/>
    </sheetView>
  </sheetViews>
  <sheetFormatPr defaultColWidth="9.140625" defaultRowHeight="25.5" customHeight="1"/>
  <cols>
    <col min="1" max="1" width="6.57421875" style="113" customWidth="1"/>
    <col min="2" max="2" width="29.421875" style="113" customWidth="1"/>
    <col min="3" max="5" width="9.57421875" style="113" customWidth="1"/>
    <col min="6" max="6" width="10.421875" style="113" customWidth="1"/>
    <col min="7" max="7" width="9.140625" style="113" customWidth="1"/>
    <col min="8" max="8" width="9.28125" style="113" customWidth="1"/>
    <col min="9" max="9" width="8.8515625" style="113" customWidth="1"/>
    <col min="10" max="11" width="8.7109375" style="113" customWidth="1"/>
    <col min="12" max="12" width="11.8515625" style="113" customWidth="1"/>
    <col min="13" max="13" width="8.57421875" style="112" customWidth="1"/>
    <col min="14" max="14" width="8.421875" style="113" customWidth="1"/>
    <col min="15" max="16384" width="9.140625" style="114" customWidth="1"/>
  </cols>
  <sheetData>
    <row r="1" spans="1:3" ht="25.5" customHeight="1">
      <c r="A1" s="111" t="s">
        <v>255</v>
      </c>
      <c r="B1" s="112"/>
      <c r="C1" s="112"/>
    </row>
    <row r="2" spans="1:3" ht="25.5" customHeight="1">
      <c r="A2" s="111"/>
      <c r="B2" s="112"/>
      <c r="C2" s="112"/>
    </row>
    <row r="3" spans="1:14" s="112" customFormat="1" ht="25.5" customHeight="1">
      <c r="A3" s="115" t="s">
        <v>160</v>
      </c>
      <c r="B3" s="115" t="s">
        <v>126</v>
      </c>
      <c r="C3" s="115" t="s">
        <v>23</v>
      </c>
      <c r="D3" s="115" t="s">
        <v>27</v>
      </c>
      <c r="E3" s="115" t="s">
        <v>29</v>
      </c>
      <c r="F3" s="451" t="s">
        <v>158</v>
      </c>
      <c r="G3" s="452"/>
      <c r="H3" s="115" t="s">
        <v>27</v>
      </c>
      <c r="I3" s="115" t="s">
        <v>27</v>
      </c>
      <c r="J3" s="115" t="s">
        <v>29</v>
      </c>
      <c r="K3" s="115" t="s">
        <v>149</v>
      </c>
      <c r="L3" s="115" t="s">
        <v>150</v>
      </c>
      <c r="M3" s="115"/>
      <c r="N3" s="115" t="s">
        <v>254</v>
      </c>
    </row>
    <row r="4" spans="1:14" s="112" customFormat="1" ht="25.5" customHeight="1">
      <c r="A4" s="124" t="s">
        <v>159</v>
      </c>
      <c r="B4" s="124"/>
      <c r="C4" s="124"/>
      <c r="D4" s="124"/>
      <c r="E4" s="124" t="s">
        <v>30</v>
      </c>
      <c r="F4" s="124" t="s">
        <v>154</v>
      </c>
      <c r="G4" s="124" t="s">
        <v>154</v>
      </c>
      <c r="H4" s="124" t="s">
        <v>154</v>
      </c>
      <c r="I4" s="124" t="s">
        <v>246</v>
      </c>
      <c r="J4" s="124" t="s">
        <v>147</v>
      </c>
      <c r="K4" s="124" t="s">
        <v>78</v>
      </c>
      <c r="L4" s="124" t="s">
        <v>151</v>
      </c>
      <c r="M4" s="124" t="s">
        <v>20</v>
      </c>
      <c r="N4" s="124" t="s">
        <v>253</v>
      </c>
    </row>
    <row r="5" spans="1:14" s="112" customFormat="1" ht="25.5" customHeight="1">
      <c r="A5" s="116"/>
      <c r="B5" s="116"/>
      <c r="C5" s="116"/>
      <c r="D5" s="116"/>
      <c r="E5" s="125"/>
      <c r="F5" s="116" t="s">
        <v>161</v>
      </c>
      <c r="G5" s="116" t="s">
        <v>157</v>
      </c>
      <c r="H5" s="116" t="s">
        <v>157</v>
      </c>
      <c r="I5" s="116"/>
      <c r="J5" s="116" t="s">
        <v>148</v>
      </c>
      <c r="K5" s="116" t="s">
        <v>127</v>
      </c>
      <c r="L5" s="116" t="s">
        <v>128</v>
      </c>
      <c r="M5" s="116"/>
      <c r="N5" s="116"/>
    </row>
    <row r="6" spans="1:14" ht="25.5" customHeight="1">
      <c r="A6" s="117">
        <v>1</v>
      </c>
      <c r="B6" s="117" t="s">
        <v>129</v>
      </c>
      <c r="C6" s="117">
        <v>2371</v>
      </c>
      <c r="D6" s="117">
        <v>628</v>
      </c>
      <c r="E6" s="117">
        <v>913</v>
      </c>
      <c r="F6" s="117">
        <v>71</v>
      </c>
      <c r="G6" s="117">
        <v>2097</v>
      </c>
      <c r="H6" s="117">
        <v>447</v>
      </c>
      <c r="I6" s="117">
        <v>0</v>
      </c>
      <c r="J6" s="117">
        <v>59</v>
      </c>
      <c r="K6" s="117">
        <v>36</v>
      </c>
      <c r="L6" s="117">
        <v>16</v>
      </c>
      <c r="M6" s="118">
        <f>SUM(C6:L6)</f>
        <v>6638</v>
      </c>
      <c r="N6" s="418">
        <f>M6/M$13*100</f>
        <v>72.93703988572685</v>
      </c>
    </row>
    <row r="7" spans="1:14" ht="25.5" customHeight="1">
      <c r="A7" s="119">
        <v>2</v>
      </c>
      <c r="B7" s="119" t="s">
        <v>130</v>
      </c>
      <c r="C7" s="119">
        <v>505</v>
      </c>
      <c r="D7" s="119">
        <v>120</v>
      </c>
      <c r="E7" s="119">
        <v>428</v>
      </c>
      <c r="F7" s="119">
        <v>70</v>
      </c>
      <c r="G7" s="119">
        <v>487</v>
      </c>
      <c r="H7" s="119">
        <v>79</v>
      </c>
      <c r="I7" s="119">
        <v>0</v>
      </c>
      <c r="J7" s="119">
        <v>7</v>
      </c>
      <c r="K7" s="119">
        <v>0</v>
      </c>
      <c r="L7" s="119">
        <v>2</v>
      </c>
      <c r="M7" s="118">
        <f aca="true" t="shared" si="0" ref="M7:M12">SUM(C7:L7)</f>
        <v>1698</v>
      </c>
      <c r="N7" s="418">
        <f aca="true" t="shared" si="1" ref="N7:N13">M7/M$13*100</f>
        <v>18.657290407647512</v>
      </c>
    </row>
    <row r="8" spans="1:14" ht="25.5" customHeight="1">
      <c r="A8" s="119">
        <v>3</v>
      </c>
      <c r="B8" s="159" t="s">
        <v>131</v>
      </c>
      <c r="C8" s="119">
        <v>7</v>
      </c>
      <c r="D8" s="119">
        <v>216</v>
      </c>
      <c r="E8" s="119">
        <v>0</v>
      </c>
      <c r="F8" s="159">
        <v>0</v>
      </c>
      <c r="G8" s="381">
        <v>174</v>
      </c>
      <c r="H8" s="119">
        <v>0</v>
      </c>
      <c r="I8" s="119">
        <v>1</v>
      </c>
      <c r="J8" s="119">
        <v>2</v>
      </c>
      <c r="K8" s="119">
        <v>0</v>
      </c>
      <c r="L8" s="119">
        <v>1</v>
      </c>
      <c r="M8" s="118">
        <f t="shared" si="0"/>
        <v>401</v>
      </c>
      <c r="N8" s="418">
        <f t="shared" si="1"/>
        <v>4.406109218767169</v>
      </c>
    </row>
    <row r="9" spans="1:14" ht="25.5" customHeight="1">
      <c r="A9" s="119">
        <v>4</v>
      </c>
      <c r="B9" s="119" t="s">
        <v>132</v>
      </c>
      <c r="C9" s="119">
        <v>18</v>
      </c>
      <c r="D9" s="119">
        <v>25</v>
      </c>
      <c r="E9" s="119">
        <v>15</v>
      </c>
      <c r="F9" s="119">
        <v>3</v>
      </c>
      <c r="G9" s="119">
        <v>19</v>
      </c>
      <c r="H9" s="119">
        <v>194</v>
      </c>
      <c r="I9" s="119">
        <v>0</v>
      </c>
      <c r="J9" s="119">
        <v>0</v>
      </c>
      <c r="K9" s="119">
        <v>11</v>
      </c>
      <c r="L9" s="119">
        <v>0</v>
      </c>
      <c r="M9" s="118">
        <f t="shared" si="0"/>
        <v>285</v>
      </c>
      <c r="N9" s="418">
        <f t="shared" si="1"/>
        <v>3.1315240083507305</v>
      </c>
    </row>
    <row r="10" spans="1:14" ht="25.5" customHeight="1">
      <c r="A10" s="119">
        <v>5</v>
      </c>
      <c r="B10" s="119" t="s">
        <v>133</v>
      </c>
      <c r="C10" s="119">
        <v>9</v>
      </c>
      <c r="D10" s="119">
        <v>1</v>
      </c>
      <c r="E10" s="119">
        <v>0</v>
      </c>
      <c r="F10" s="119">
        <v>1</v>
      </c>
      <c r="G10" s="119">
        <v>35</v>
      </c>
      <c r="H10" s="119">
        <v>0</v>
      </c>
      <c r="I10" s="119">
        <v>0</v>
      </c>
      <c r="J10" s="119">
        <v>0</v>
      </c>
      <c r="K10" s="119">
        <v>0</v>
      </c>
      <c r="L10" s="119">
        <v>0</v>
      </c>
      <c r="M10" s="118">
        <f t="shared" si="0"/>
        <v>46</v>
      </c>
      <c r="N10" s="418">
        <f t="shared" si="1"/>
        <v>0.505438962751346</v>
      </c>
    </row>
    <row r="11" spans="1:14" ht="25.5" customHeight="1">
      <c r="A11" s="119">
        <v>6</v>
      </c>
      <c r="B11" s="119" t="s">
        <v>134</v>
      </c>
      <c r="C11" s="119">
        <v>2</v>
      </c>
      <c r="D11" s="119">
        <v>5</v>
      </c>
      <c r="E11" s="119">
        <v>0</v>
      </c>
      <c r="F11" s="119">
        <v>0</v>
      </c>
      <c r="G11" s="119">
        <v>13</v>
      </c>
      <c r="H11" s="119">
        <v>0</v>
      </c>
      <c r="I11" s="119">
        <v>0</v>
      </c>
      <c r="J11" s="119">
        <v>0</v>
      </c>
      <c r="K11" s="119">
        <v>0</v>
      </c>
      <c r="L11" s="119">
        <v>0</v>
      </c>
      <c r="M11" s="118">
        <f t="shared" si="0"/>
        <v>20</v>
      </c>
      <c r="N11" s="418">
        <f t="shared" si="1"/>
        <v>0.2197560707614548</v>
      </c>
    </row>
    <row r="12" spans="1:14" ht="25.5" customHeight="1">
      <c r="A12" s="119">
        <v>7</v>
      </c>
      <c r="B12" s="119" t="s">
        <v>135</v>
      </c>
      <c r="C12" s="119">
        <v>0</v>
      </c>
      <c r="D12" s="119">
        <v>1</v>
      </c>
      <c r="E12" s="119">
        <v>0</v>
      </c>
      <c r="F12" s="119">
        <v>0</v>
      </c>
      <c r="G12" s="119">
        <v>12</v>
      </c>
      <c r="H12" s="119">
        <v>0</v>
      </c>
      <c r="I12" s="119">
        <v>0</v>
      </c>
      <c r="J12" s="119">
        <v>0</v>
      </c>
      <c r="K12" s="119">
        <v>0</v>
      </c>
      <c r="L12" s="119">
        <v>0</v>
      </c>
      <c r="M12" s="118">
        <f t="shared" si="0"/>
        <v>13</v>
      </c>
      <c r="N12" s="418">
        <f t="shared" si="1"/>
        <v>0.1428414459949456</v>
      </c>
    </row>
    <row r="13" spans="1:14" s="144" customFormat="1" ht="25.5" customHeight="1">
      <c r="A13" s="142"/>
      <c r="B13" s="143" t="s">
        <v>20</v>
      </c>
      <c r="C13" s="143">
        <f>SUM(C6:C12)</f>
        <v>2912</v>
      </c>
      <c r="D13" s="143">
        <f>SUM(D6:D12)</f>
        <v>996</v>
      </c>
      <c r="E13" s="143">
        <f aca="true" t="shared" si="2" ref="E13:L13">SUM(E6:E12)</f>
        <v>1356</v>
      </c>
      <c r="F13" s="143">
        <f t="shared" si="2"/>
        <v>145</v>
      </c>
      <c r="G13" s="143">
        <f t="shared" si="2"/>
        <v>2837</v>
      </c>
      <c r="H13" s="143">
        <f t="shared" si="2"/>
        <v>720</v>
      </c>
      <c r="I13" s="143">
        <f t="shared" si="2"/>
        <v>1</v>
      </c>
      <c r="J13" s="143">
        <f t="shared" si="2"/>
        <v>68</v>
      </c>
      <c r="K13" s="143">
        <f t="shared" si="2"/>
        <v>47</v>
      </c>
      <c r="L13" s="143">
        <f t="shared" si="2"/>
        <v>19</v>
      </c>
      <c r="M13" s="143">
        <f>SUM(M6:M12)</f>
        <v>9101</v>
      </c>
      <c r="N13" s="419">
        <f t="shared" si="1"/>
        <v>100</v>
      </c>
    </row>
    <row r="14" spans="1:14" s="144" customFormat="1" ht="25.5" customHeight="1">
      <c r="A14" s="414"/>
      <c r="B14" s="415" t="s">
        <v>252</v>
      </c>
      <c r="C14" s="416">
        <f>C13/$M13*100</f>
        <v>31.996483902867816</v>
      </c>
      <c r="D14" s="416">
        <f aca="true" t="shared" si="3" ref="D14:M14">D13/$M13*100</f>
        <v>10.94385232392045</v>
      </c>
      <c r="E14" s="416">
        <f t="shared" si="3"/>
        <v>14.899461597626635</v>
      </c>
      <c r="F14" s="416">
        <f t="shared" si="3"/>
        <v>1.593231513020547</v>
      </c>
      <c r="G14" s="416">
        <f t="shared" si="3"/>
        <v>31.172398637512362</v>
      </c>
      <c r="H14" s="416">
        <f t="shared" si="3"/>
        <v>7.911218547412373</v>
      </c>
      <c r="I14" s="416">
        <f t="shared" si="3"/>
        <v>0.01098780353807274</v>
      </c>
      <c r="J14" s="416">
        <f t="shared" si="3"/>
        <v>0.7471706405889462</v>
      </c>
      <c r="K14" s="416">
        <f t="shared" si="3"/>
        <v>0.5164267662894187</v>
      </c>
      <c r="L14" s="416">
        <f t="shared" si="3"/>
        <v>0.20876826722338201</v>
      </c>
      <c r="M14" s="417">
        <f t="shared" si="3"/>
        <v>100</v>
      </c>
      <c r="N14" s="418"/>
    </row>
    <row r="15" spans="1:14" ht="25.5" customHeight="1">
      <c r="A15" s="120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1"/>
      <c r="N15" s="120"/>
    </row>
    <row r="16" spans="2:11" ht="22.5" customHeight="1">
      <c r="B16" s="59" t="s">
        <v>266</v>
      </c>
      <c r="K16" s="160"/>
    </row>
    <row r="17" spans="2:11" ht="18" customHeight="1">
      <c r="B17" s="59" t="s">
        <v>267</v>
      </c>
      <c r="K17" s="160"/>
    </row>
    <row r="18" spans="2:11" ht="25.5" customHeight="1">
      <c r="B18" s="160" t="s">
        <v>182</v>
      </c>
      <c r="H18" s="162"/>
      <c r="I18" s="162"/>
      <c r="K18" s="162" t="s">
        <v>256</v>
      </c>
    </row>
    <row r="20" spans="1:13" ht="25.5" customHeight="1">
      <c r="A20" s="122"/>
      <c r="B20" s="114"/>
      <c r="C20" s="442"/>
      <c r="D20" s="442"/>
      <c r="E20" s="442"/>
      <c r="F20" s="442"/>
      <c r="G20" s="442"/>
      <c r="K20" s="112"/>
      <c r="M20" s="161"/>
    </row>
    <row r="21" ht="25.5" customHeight="1">
      <c r="M21" s="123"/>
    </row>
    <row r="22" ht="21.75">
      <c r="N22" s="420"/>
    </row>
    <row r="23" ht="21.75">
      <c r="N23" s="420"/>
    </row>
    <row r="24" ht="21.75">
      <c r="N24" s="420"/>
    </row>
    <row r="25" ht="21.75">
      <c r="N25" s="420"/>
    </row>
    <row r="26" ht="21.75">
      <c r="N26" s="420"/>
    </row>
    <row r="27" ht="21.75">
      <c r="N27" s="420"/>
    </row>
    <row r="28" ht="21.75">
      <c r="N28" s="420"/>
    </row>
    <row r="29" ht="21.75">
      <c r="N29" s="420"/>
    </row>
  </sheetData>
  <mergeCells count="1">
    <mergeCell ref="F3:G3"/>
  </mergeCells>
  <printOptions/>
  <pageMargins left="0.5905511811023623" right="0.2755905511811024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BD85"/>
  <sheetViews>
    <sheetView workbookViewId="0" topLeftCell="A1">
      <selection activeCell="B83" sqref="B83"/>
    </sheetView>
  </sheetViews>
  <sheetFormatPr defaultColWidth="9.140625" defaultRowHeight="21.75"/>
  <cols>
    <col min="1" max="1" width="2.8515625" style="186" customWidth="1"/>
    <col min="2" max="2" width="22.140625" style="87" customWidth="1"/>
    <col min="3" max="5" width="3.57421875" style="205" customWidth="1"/>
    <col min="6" max="6" width="3.57421875" style="206" customWidth="1"/>
    <col min="7" max="9" width="3.00390625" style="205" customWidth="1"/>
    <col min="10" max="10" width="3.00390625" style="206" customWidth="1"/>
    <col min="11" max="13" width="3.00390625" style="335" customWidth="1"/>
    <col min="14" max="14" width="3.00390625" style="337" customWidth="1"/>
    <col min="15" max="18" width="2.7109375" style="411" customWidth="1"/>
    <col min="19" max="19" width="3.00390625" style="413" customWidth="1"/>
    <col min="20" max="21" width="3.28125" style="205" customWidth="1"/>
    <col min="22" max="23" width="3.57421875" style="205" customWidth="1"/>
    <col min="24" max="24" width="3.57421875" style="206" customWidth="1"/>
    <col min="25" max="25" width="3.140625" style="335" customWidth="1"/>
    <col min="26" max="27" width="3.00390625" style="335" customWidth="1"/>
    <col min="28" max="28" width="3.140625" style="335" customWidth="1"/>
    <col min="29" max="29" width="3.8515625" style="337" customWidth="1"/>
    <col min="30" max="33" width="2.7109375" style="215" customWidth="1"/>
    <col min="34" max="34" width="2.7109375" style="377" customWidth="1"/>
    <col min="35" max="37" width="2.7109375" style="205" customWidth="1"/>
    <col min="38" max="38" width="3.00390625" style="206" customWidth="1"/>
    <col min="39" max="41" width="2.7109375" style="205" customWidth="1"/>
    <col min="42" max="42" width="2.7109375" style="206" customWidth="1"/>
    <col min="43" max="45" width="2.7109375" style="205" customWidth="1"/>
    <col min="46" max="46" width="3.00390625" style="206" customWidth="1"/>
    <col min="47" max="47" width="3.7109375" style="214" customWidth="1"/>
    <col min="48" max="52" width="3.57421875" style="205" customWidth="1"/>
    <col min="53" max="53" width="4.421875" style="205" hidden="1" customWidth="1"/>
    <col min="54" max="54" width="5.57421875" style="205" hidden="1" customWidth="1"/>
    <col min="55" max="55" width="5.00390625" style="205" hidden="1" customWidth="1"/>
    <col min="56" max="56" width="5.7109375" style="294" hidden="1" customWidth="1"/>
    <col min="57" max="57" width="7.28125" style="87" customWidth="1"/>
    <col min="58" max="16384" width="9.140625" style="87" customWidth="1"/>
  </cols>
  <sheetData>
    <row r="1" spans="1:56" s="173" customFormat="1" ht="21">
      <c r="A1" s="456" t="s">
        <v>260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  <c r="V1" s="457"/>
      <c r="W1" s="457"/>
      <c r="X1" s="457"/>
      <c r="Y1" s="457"/>
      <c r="Z1" s="457"/>
      <c r="AA1" s="457"/>
      <c r="AB1" s="457"/>
      <c r="AC1" s="457"/>
      <c r="AD1" s="457"/>
      <c r="AE1" s="457"/>
      <c r="AF1" s="457"/>
      <c r="AG1" s="457"/>
      <c r="AH1" s="457"/>
      <c r="AI1" s="457"/>
      <c r="AJ1" s="457"/>
      <c r="AK1" s="457"/>
      <c r="AL1" s="457"/>
      <c r="AM1" s="457"/>
      <c r="AN1" s="457"/>
      <c r="AO1" s="457"/>
      <c r="AP1" s="457"/>
      <c r="AQ1" s="457"/>
      <c r="AR1" s="457"/>
      <c r="AS1" s="457"/>
      <c r="AT1" s="457"/>
      <c r="AU1" s="457"/>
      <c r="AV1" s="457"/>
      <c r="AW1" s="457"/>
      <c r="AX1" s="457"/>
      <c r="AY1" s="457"/>
      <c r="AZ1" s="457"/>
      <c r="BA1" s="457"/>
      <c r="BB1" s="457"/>
      <c r="BC1" s="457"/>
      <c r="BD1" s="457"/>
    </row>
    <row r="2" spans="1:56" ht="21.75">
      <c r="A2" s="458" t="s">
        <v>160</v>
      </c>
      <c r="B2" s="461" t="s">
        <v>0</v>
      </c>
      <c r="C2" s="454" t="s">
        <v>23</v>
      </c>
      <c r="D2" s="454"/>
      <c r="E2" s="454"/>
      <c r="F2" s="454"/>
      <c r="G2" s="454" t="s">
        <v>27</v>
      </c>
      <c r="H2" s="454"/>
      <c r="I2" s="454"/>
      <c r="J2" s="454"/>
      <c r="K2" s="464" t="s">
        <v>201</v>
      </c>
      <c r="L2" s="464"/>
      <c r="M2" s="464"/>
      <c r="N2" s="464"/>
      <c r="O2" s="465" t="s">
        <v>202</v>
      </c>
      <c r="P2" s="465"/>
      <c r="Q2" s="465"/>
      <c r="R2" s="465"/>
      <c r="S2" s="465"/>
      <c r="T2" s="454" t="s">
        <v>203</v>
      </c>
      <c r="U2" s="454"/>
      <c r="V2" s="454"/>
      <c r="W2" s="454"/>
      <c r="X2" s="454"/>
      <c r="Y2" s="453" t="s">
        <v>244</v>
      </c>
      <c r="Z2" s="453"/>
      <c r="AA2" s="453"/>
      <c r="AB2" s="453"/>
      <c r="AC2" s="453"/>
      <c r="AD2" s="455" t="s">
        <v>247</v>
      </c>
      <c r="AE2" s="455"/>
      <c r="AF2" s="455"/>
      <c r="AG2" s="455"/>
      <c r="AH2" s="455"/>
      <c r="AI2" s="466" t="s">
        <v>205</v>
      </c>
      <c r="AJ2" s="466"/>
      <c r="AK2" s="466"/>
      <c r="AL2" s="466"/>
      <c r="AM2" s="454" t="s">
        <v>206</v>
      </c>
      <c r="AN2" s="454"/>
      <c r="AO2" s="454"/>
      <c r="AP2" s="454"/>
      <c r="AQ2" s="466" t="s">
        <v>207</v>
      </c>
      <c r="AR2" s="466"/>
      <c r="AS2" s="466"/>
      <c r="AT2" s="466"/>
      <c r="AU2" s="217" t="s">
        <v>29</v>
      </c>
      <c r="AV2" s="273" t="s">
        <v>20</v>
      </c>
      <c r="AW2" s="274"/>
      <c r="AX2" s="274"/>
      <c r="AY2" s="274"/>
      <c r="AZ2" s="275"/>
      <c r="BA2" s="275"/>
      <c r="BB2" s="275"/>
      <c r="BC2" s="275"/>
      <c r="BD2" s="287" t="s">
        <v>211</v>
      </c>
    </row>
    <row r="3" spans="1:56" ht="15">
      <c r="A3" s="459"/>
      <c r="B3" s="462"/>
      <c r="C3" s="191"/>
      <c r="D3" s="191"/>
      <c r="E3" s="191"/>
      <c r="F3" s="192"/>
      <c r="G3" s="191"/>
      <c r="H3" s="191"/>
      <c r="I3" s="191"/>
      <c r="J3" s="192"/>
      <c r="K3" s="324"/>
      <c r="L3" s="324"/>
      <c r="M3" s="324"/>
      <c r="N3" s="325"/>
      <c r="O3" s="393"/>
      <c r="P3" s="393"/>
      <c r="Q3" s="393"/>
      <c r="R3" s="393"/>
      <c r="S3" s="394"/>
      <c r="T3" s="191"/>
      <c r="U3" s="191"/>
      <c r="V3" s="191"/>
      <c r="W3" s="191"/>
      <c r="X3" s="192"/>
      <c r="Y3" s="324"/>
      <c r="Z3" s="324"/>
      <c r="AA3" s="324"/>
      <c r="AB3" s="324"/>
      <c r="AC3" s="325"/>
      <c r="AD3" s="359"/>
      <c r="AE3" s="359"/>
      <c r="AF3" s="359"/>
      <c r="AG3" s="359"/>
      <c r="AH3" s="360"/>
      <c r="AI3" s="191"/>
      <c r="AJ3" s="191"/>
      <c r="AK3" s="191"/>
      <c r="AL3" s="192"/>
      <c r="AM3" s="191"/>
      <c r="AN3" s="191"/>
      <c r="AO3" s="191"/>
      <c r="AP3" s="192"/>
      <c r="AQ3" s="191"/>
      <c r="AR3" s="191"/>
      <c r="AS3" s="191"/>
      <c r="AT3" s="192"/>
      <c r="AU3" s="217" t="s">
        <v>30</v>
      </c>
      <c r="AV3" s="270"/>
      <c r="AW3" s="271"/>
      <c r="AX3" s="271"/>
      <c r="AY3" s="271"/>
      <c r="AZ3" s="272"/>
      <c r="BA3" s="272"/>
      <c r="BB3" s="286"/>
      <c r="BC3" s="286"/>
      <c r="BD3" s="288"/>
    </row>
    <row r="4" spans="1:56" ht="15">
      <c r="A4" s="459"/>
      <c r="B4" s="462"/>
      <c r="C4" s="194" t="s">
        <v>24</v>
      </c>
      <c r="D4" s="194" t="s">
        <v>25</v>
      </c>
      <c r="E4" s="194" t="s">
        <v>26</v>
      </c>
      <c r="F4" s="193" t="s">
        <v>20</v>
      </c>
      <c r="G4" s="194" t="s">
        <v>24</v>
      </c>
      <c r="H4" s="194" t="s">
        <v>25</v>
      </c>
      <c r="I4" s="194" t="s">
        <v>26</v>
      </c>
      <c r="J4" s="193" t="s">
        <v>20</v>
      </c>
      <c r="K4" s="326" t="s">
        <v>24</v>
      </c>
      <c r="L4" s="326" t="s">
        <v>25</v>
      </c>
      <c r="M4" s="326" t="s">
        <v>26</v>
      </c>
      <c r="N4" s="327" t="s">
        <v>20</v>
      </c>
      <c r="O4" s="395" t="s">
        <v>24</v>
      </c>
      <c r="P4" s="395" t="s">
        <v>25</v>
      </c>
      <c r="Q4" s="395" t="s">
        <v>26</v>
      </c>
      <c r="R4" s="395" t="s">
        <v>204</v>
      </c>
      <c r="S4" s="396" t="s">
        <v>20</v>
      </c>
      <c r="T4" s="194" t="s">
        <v>24</v>
      </c>
      <c r="U4" s="194" t="s">
        <v>25</v>
      </c>
      <c r="V4" s="194" t="s">
        <v>26</v>
      </c>
      <c r="W4" s="194" t="s">
        <v>204</v>
      </c>
      <c r="X4" s="193" t="s">
        <v>20</v>
      </c>
      <c r="Y4" s="326" t="s">
        <v>24</v>
      </c>
      <c r="Z4" s="326" t="s">
        <v>25</v>
      </c>
      <c r="AA4" s="326" t="s">
        <v>26</v>
      </c>
      <c r="AB4" s="326" t="s">
        <v>204</v>
      </c>
      <c r="AC4" s="327" t="s">
        <v>20</v>
      </c>
      <c r="AD4" s="361" t="s">
        <v>24</v>
      </c>
      <c r="AE4" s="361" t="s">
        <v>25</v>
      </c>
      <c r="AF4" s="361" t="s">
        <v>26</v>
      </c>
      <c r="AG4" s="361" t="s">
        <v>204</v>
      </c>
      <c r="AH4" s="362" t="s">
        <v>20</v>
      </c>
      <c r="AI4" s="194" t="s">
        <v>24</v>
      </c>
      <c r="AJ4" s="194" t="s">
        <v>25</v>
      </c>
      <c r="AK4" s="194" t="s">
        <v>26</v>
      </c>
      <c r="AL4" s="193" t="s">
        <v>20</v>
      </c>
      <c r="AM4" s="194" t="s">
        <v>24</v>
      </c>
      <c r="AN4" s="194" t="s">
        <v>25</v>
      </c>
      <c r="AO4" s="194" t="s">
        <v>26</v>
      </c>
      <c r="AP4" s="193" t="s">
        <v>20</v>
      </c>
      <c r="AQ4" s="194" t="s">
        <v>24</v>
      </c>
      <c r="AR4" s="194" t="s">
        <v>25</v>
      </c>
      <c r="AS4" s="194" t="s">
        <v>26</v>
      </c>
      <c r="AT4" s="193" t="s">
        <v>20</v>
      </c>
      <c r="AU4" s="231" t="s">
        <v>204</v>
      </c>
      <c r="AV4" s="194" t="s">
        <v>24</v>
      </c>
      <c r="AW4" s="194" t="s">
        <v>25</v>
      </c>
      <c r="AX4" s="194" t="s">
        <v>26</v>
      </c>
      <c r="AY4" s="194" t="s">
        <v>204</v>
      </c>
      <c r="AZ4" s="194" t="s">
        <v>20</v>
      </c>
      <c r="BA4" s="194" t="s">
        <v>20</v>
      </c>
      <c r="BB4" s="194" t="s">
        <v>215</v>
      </c>
      <c r="BC4" s="194" t="s">
        <v>216</v>
      </c>
      <c r="BD4" s="288" t="s">
        <v>212</v>
      </c>
    </row>
    <row r="5" spans="1:56" ht="15">
      <c r="A5" s="460"/>
      <c r="B5" s="463"/>
      <c r="C5" s="195"/>
      <c r="D5" s="195"/>
      <c r="E5" s="195"/>
      <c r="F5" s="196"/>
      <c r="G5" s="195"/>
      <c r="H5" s="195"/>
      <c r="I5" s="195"/>
      <c r="J5" s="196"/>
      <c r="K5" s="328"/>
      <c r="L5" s="328"/>
      <c r="M5" s="328"/>
      <c r="N5" s="329"/>
      <c r="O5" s="397"/>
      <c r="P5" s="397"/>
      <c r="Q5" s="397"/>
      <c r="R5" s="397"/>
      <c r="S5" s="398"/>
      <c r="T5" s="195"/>
      <c r="U5" s="195"/>
      <c r="V5" s="195"/>
      <c r="W5" s="195"/>
      <c r="X5" s="196"/>
      <c r="Y5" s="328"/>
      <c r="Z5" s="328"/>
      <c r="AA5" s="328"/>
      <c r="AB5" s="328"/>
      <c r="AC5" s="329"/>
      <c r="AD5" s="363"/>
      <c r="AE5" s="363"/>
      <c r="AF5" s="363"/>
      <c r="AG5" s="363"/>
      <c r="AH5" s="364"/>
      <c r="AI5" s="195"/>
      <c r="AJ5" s="195"/>
      <c r="AK5" s="195"/>
      <c r="AL5" s="196"/>
      <c r="AM5" s="195"/>
      <c r="AN5" s="195"/>
      <c r="AO5" s="195"/>
      <c r="AP5" s="196"/>
      <c r="AQ5" s="195"/>
      <c r="AR5" s="195"/>
      <c r="AS5" s="195"/>
      <c r="AT5" s="196"/>
      <c r="AU5" s="197"/>
      <c r="AV5" s="195"/>
      <c r="AW5" s="195"/>
      <c r="AX5" s="195"/>
      <c r="AY5" s="195"/>
      <c r="AZ5" s="195"/>
      <c r="BA5" s="285" t="s">
        <v>210</v>
      </c>
      <c r="BB5" s="285"/>
      <c r="BC5" s="285"/>
      <c r="BD5" s="289"/>
    </row>
    <row r="6" spans="1:56" ht="19.5" customHeight="1">
      <c r="A6" s="175">
        <v>1</v>
      </c>
      <c r="B6" s="176" t="s">
        <v>16</v>
      </c>
      <c r="C6" s="198">
        <v>0</v>
      </c>
      <c r="D6" s="198">
        <v>48</v>
      </c>
      <c r="E6" s="198">
        <v>153</v>
      </c>
      <c r="F6" s="199">
        <f>SUM(C6:E6)</f>
        <v>201</v>
      </c>
      <c r="G6" s="198">
        <v>0</v>
      </c>
      <c r="H6" s="198">
        <v>38</v>
      </c>
      <c r="I6" s="198">
        <v>34</v>
      </c>
      <c r="J6" s="199">
        <f>SUM(G6:I6)</f>
        <v>72</v>
      </c>
      <c r="K6" s="330">
        <v>0</v>
      </c>
      <c r="L6" s="330">
        <v>16</v>
      </c>
      <c r="M6" s="330">
        <v>38</v>
      </c>
      <c r="N6" s="331">
        <f>SUM(K6:M6)</f>
        <v>54</v>
      </c>
      <c r="O6" s="399">
        <v>0</v>
      </c>
      <c r="P6" s="399">
        <v>0</v>
      </c>
      <c r="Q6" s="399">
        <v>5</v>
      </c>
      <c r="R6" s="399">
        <v>1</v>
      </c>
      <c r="S6" s="400">
        <f>SUM(O6:R6)</f>
        <v>6</v>
      </c>
      <c r="T6" s="198">
        <v>0</v>
      </c>
      <c r="U6" s="198">
        <v>33</v>
      </c>
      <c r="V6" s="198">
        <v>156</v>
      </c>
      <c r="W6" s="198">
        <v>290</v>
      </c>
      <c r="X6" s="199">
        <f>SUM(T6:W6)</f>
        <v>479</v>
      </c>
      <c r="Y6" s="330">
        <v>0</v>
      </c>
      <c r="Z6" s="330">
        <v>0</v>
      </c>
      <c r="AA6" s="330">
        <v>21</v>
      </c>
      <c r="AB6" s="330">
        <v>0</v>
      </c>
      <c r="AC6" s="331">
        <f>SUM(Y6:AB6)</f>
        <v>21</v>
      </c>
      <c r="AD6" s="365">
        <v>0</v>
      </c>
      <c r="AE6" s="365">
        <v>0</v>
      </c>
      <c r="AF6" s="365">
        <v>0</v>
      </c>
      <c r="AG6" s="365">
        <v>0</v>
      </c>
      <c r="AH6" s="366">
        <f>SUM(AD6:AG6)</f>
        <v>0</v>
      </c>
      <c r="AI6" s="218">
        <v>0</v>
      </c>
      <c r="AJ6" s="198">
        <v>0</v>
      </c>
      <c r="AK6" s="198">
        <v>0</v>
      </c>
      <c r="AL6" s="199">
        <f>SUM(AI6:AK6)</f>
        <v>0</v>
      </c>
      <c r="AM6" s="218">
        <v>6</v>
      </c>
      <c r="AN6" s="198">
        <v>1</v>
      </c>
      <c r="AO6" s="198">
        <v>3</v>
      </c>
      <c r="AP6" s="199">
        <f>SUM(AM6:AO6)</f>
        <v>10</v>
      </c>
      <c r="AQ6" s="218">
        <v>0</v>
      </c>
      <c r="AR6" s="198">
        <v>0</v>
      </c>
      <c r="AS6" s="198">
        <v>0</v>
      </c>
      <c r="AT6" s="199">
        <f>SUM(AQ6:AS6)</f>
        <v>0</v>
      </c>
      <c r="AU6" s="200">
        <v>189</v>
      </c>
      <c r="AV6" s="198">
        <f>SUM(C6,G6,K6,O6,T6,Y6,AD6,AI6,AM6,AQ6)</f>
        <v>6</v>
      </c>
      <c r="AW6" s="198">
        <f>SUM(D6,H6,L6,P6,U6,Z6,AE6,AJ6,AN6,AR6)</f>
        <v>136</v>
      </c>
      <c r="AX6" s="198">
        <f>SUM(E6,I6,M6,Q6,V6,AA6,AF6,AK6,AO6,AS6)</f>
        <v>410</v>
      </c>
      <c r="AY6" s="198">
        <f>SUM(R6,W6,AB6,AG6,AU6)</f>
        <v>480</v>
      </c>
      <c r="AZ6" s="198">
        <f>SUM(AV6:AY6)</f>
        <v>1032</v>
      </c>
      <c r="BA6" s="198">
        <f>SUM(AW6,AX6)</f>
        <v>546</v>
      </c>
      <c r="BB6" s="198">
        <f>AV6/AW6</f>
        <v>0.04411764705882353</v>
      </c>
      <c r="BC6" s="198">
        <f>AV6/AX6</f>
        <v>0.014634146341463415</v>
      </c>
      <c r="BD6" s="290">
        <f aca="true" t="shared" si="0" ref="BD6:BD25">AV6/BA6</f>
        <v>0.01098901098901099</v>
      </c>
    </row>
    <row r="7" spans="1:56" ht="19.5" customHeight="1">
      <c r="A7" s="177">
        <v>2</v>
      </c>
      <c r="B7" s="139" t="s">
        <v>1</v>
      </c>
      <c r="C7" s="201">
        <v>109</v>
      </c>
      <c r="D7" s="201">
        <v>12</v>
      </c>
      <c r="E7" s="201">
        <v>25</v>
      </c>
      <c r="F7" s="199">
        <f aca="true" t="shared" si="1" ref="F7:F67">SUM(C7:E7)</f>
        <v>146</v>
      </c>
      <c r="G7" s="201">
        <v>23</v>
      </c>
      <c r="H7" s="201">
        <v>3</v>
      </c>
      <c r="I7" s="201">
        <v>0</v>
      </c>
      <c r="J7" s="199">
        <f aca="true" t="shared" si="2" ref="J7:J67">SUM(G7:I7)</f>
        <v>26</v>
      </c>
      <c r="K7" s="338">
        <v>0</v>
      </c>
      <c r="L7" s="338">
        <v>1</v>
      </c>
      <c r="M7" s="338">
        <v>4</v>
      </c>
      <c r="N7" s="331">
        <f aca="true" t="shared" si="3" ref="N7:N67">SUM(K7:M7)</f>
        <v>5</v>
      </c>
      <c r="O7" s="399">
        <v>0</v>
      </c>
      <c r="P7" s="399">
        <v>3</v>
      </c>
      <c r="Q7" s="399">
        <v>0</v>
      </c>
      <c r="R7" s="399">
        <v>0</v>
      </c>
      <c r="S7" s="400">
        <f aca="true" t="shared" si="4" ref="S7:S67">SUM(O7:R7)</f>
        <v>3</v>
      </c>
      <c r="T7" s="201">
        <v>7</v>
      </c>
      <c r="U7" s="201">
        <v>13</v>
      </c>
      <c r="V7" s="201">
        <v>42</v>
      </c>
      <c r="W7" s="201">
        <v>49</v>
      </c>
      <c r="X7" s="199">
        <f aca="true" t="shared" si="5" ref="X7:X67">SUM(T7:W7)</f>
        <v>111</v>
      </c>
      <c r="Y7" s="330">
        <v>0</v>
      </c>
      <c r="Z7" s="330">
        <v>0</v>
      </c>
      <c r="AA7" s="330">
        <v>17</v>
      </c>
      <c r="AB7" s="330">
        <v>0</v>
      </c>
      <c r="AC7" s="331">
        <f aca="true" t="shared" si="6" ref="AC7:AC26">SUM(Y7:AB7)</f>
        <v>17</v>
      </c>
      <c r="AD7" s="365">
        <v>0</v>
      </c>
      <c r="AE7" s="365">
        <v>0</v>
      </c>
      <c r="AF7" s="365">
        <v>0</v>
      </c>
      <c r="AG7" s="365">
        <v>0</v>
      </c>
      <c r="AH7" s="366">
        <f aca="true" t="shared" si="7" ref="AH7:AH26">SUM(AD7:AG7)</f>
        <v>0</v>
      </c>
      <c r="AI7" s="218">
        <v>0</v>
      </c>
      <c r="AJ7" s="198">
        <v>0</v>
      </c>
      <c r="AK7" s="198">
        <v>0</v>
      </c>
      <c r="AL7" s="199">
        <f aca="true" t="shared" si="8" ref="AL7:AL67">SUM(AI7:AK7)</f>
        <v>0</v>
      </c>
      <c r="AM7" s="218">
        <v>2</v>
      </c>
      <c r="AN7" s="198">
        <v>0</v>
      </c>
      <c r="AO7" s="198">
        <v>0</v>
      </c>
      <c r="AP7" s="199">
        <f aca="true" t="shared" si="9" ref="AP7:AP67">SUM(AM7:AO7)</f>
        <v>2</v>
      </c>
      <c r="AQ7" s="218">
        <v>0</v>
      </c>
      <c r="AR7" s="198">
        <v>0</v>
      </c>
      <c r="AS7" s="198">
        <v>0</v>
      </c>
      <c r="AT7" s="199">
        <f aca="true" t="shared" si="10" ref="AT7:AT67">SUM(AQ7:AS7)</f>
        <v>0</v>
      </c>
      <c r="AU7" s="202">
        <v>111</v>
      </c>
      <c r="AV7" s="198">
        <f aca="true" t="shared" si="11" ref="AV7:AV69">SUM(C7,G7,K7,O7,T7,Y7,AD7,AI7,AM7,AQ7)</f>
        <v>141</v>
      </c>
      <c r="AW7" s="198">
        <f aca="true" t="shared" si="12" ref="AW7:AW69">SUM(D7,H7,L7,P7,U7,Z7,AE7,AJ7,AN7,AR7)</f>
        <v>32</v>
      </c>
      <c r="AX7" s="198">
        <f aca="true" t="shared" si="13" ref="AX7:AX69">SUM(E7,I7,M7,Q7,V7,AA7,AF7,AK7,AO7,AS7)</f>
        <v>88</v>
      </c>
      <c r="AY7" s="198">
        <f aca="true" t="shared" si="14" ref="AY7:AY69">SUM(R7,W7,AB7,AG7,AU7)</f>
        <v>160</v>
      </c>
      <c r="AZ7" s="198">
        <f aca="true" t="shared" si="15" ref="AZ7:AZ69">SUM(AV7:AY7)</f>
        <v>421</v>
      </c>
      <c r="BA7" s="198">
        <f aca="true" t="shared" si="16" ref="BA7:BA68">SUM(AW7,AX7)</f>
        <v>120</v>
      </c>
      <c r="BB7" s="198">
        <f aca="true" t="shared" si="17" ref="BB7:BB79">AV7/AW7</f>
        <v>4.40625</v>
      </c>
      <c r="BC7" s="198">
        <f aca="true" t="shared" si="18" ref="BC7:BC79">AV7/AX7</f>
        <v>1.6022727272727273</v>
      </c>
      <c r="BD7" s="290">
        <f t="shared" si="0"/>
        <v>1.175</v>
      </c>
    </row>
    <row r="8" spans="1:56" ht="19.5" customHeight="1">
      <c r="A8" s="175">
        <v>3</v>
      </c>
      <c r="B8" s="139" t="s">
        <v>2</v>
      </c>
      <c r="C8" s="201">
        <v>51</v>
      </c>
      <c r="D8" s="201">
        <v>3</v>
      </c>
      <c r="E8" s="201">
        <v>7</v>
      </c>
      <c r="F8" s="199">
        <f t="shared" si="1"/>
        <v>61</v>
      </c>
      <c r="G8" s="201">
        <v>11</v>
      </c>
      <c r="H8" s="201">
        <v>0</v>
      </c>
      <c r="I8" s="201">
        <v>0</v>
      </c>
      <c r="J8" s="199">
        <f t="shared" si="2"/>
        <v>11</v>
      </c>
      <c r="K8" s="338">
        <v>0</v>
      </c>
      <c r="L8" s="338">
        <v>0</v>
      </c>
      <c r="M8" s="338">
        <v>0</v>
      </c>
      <c r="N8" s="331">
        <f t="shared" si="3"/>
        <v>0</v>
      </c>
      <c r="O8" s="399">
        <v>0</v>
      </c>
      <c r="P8" s="399">
        <v>0</v>
      </c>
      <c r="Q8" s="399">
        <v>0</v>
      </c>
      <c r="R8" s="399">
        <v>0</v>
      </c>
      <c r="S8" s="400">
        <f t="shared" si="4"/>
        <v>0</v>
      </c>
      <c r="T8" s="201">
        <v>0</v>
      </c>
      <c r="U8" s="201">
        <v>1</v>
      </c>
      <c r="V8" s="201">
        <v>49</v>
      </c>
      <c r="W8" s="201">
        <v>19</v>
      </c>
      <c r="X8" s="199">
        <f t="shared" si="5"/>
        <v>69</v>
      </c>
      <c r="Y8" s="330">
        <v>0</v>
      </c>
      <c r="Z8" s="330">
        <v>0</v>
      </c>
      <c r="AA8" s="330">
        <v>0</v>
      </c>
      <c r="AB8" s="330">
        <v>0</v>
      </c>
      <c r="AC8" s="331">
        <f t="shared" si="6"/>
        <v>0</v>
      </c>
      <c r="AD8" s="365">
        <v>0</v>
      </c>
      <c r="AE8" s="365">
        <v>0</v>
      </c>
      <c r="AF8" s="365">
        <v>0</v>
      </c>
      <c r="AG8" s="365">
        <v>0</v>
      </c>
      <c r="AH8" s="366">
        <f t="shared" si="7"/>
        <v>0</v>
      </c>
      <c r="AI8" s="218">
        <v>1</v>
      </c>
      <c r="AJ8" s="198">
        <v>0</v>
      </c>
      <c r="AK8" s="198">
        <v>0</v>
      </c>
      <c r="AL8" s="199">
        <f t="shared" si="8"/>
        <v>1</v>
      </c>
      <c r="AM8" s="218">
        <v>0</v>
      </c>
      <c r="AN8" s="198">
        <v>0</v>
      </c>
      <c r="AO8" s="198">
        <v>0</v>
      </c>
      <c r="AP8" s="199">
        <f t="shared" si="9"/>
        <v>0</v>
      </c>
      <c r="AQ8" s="218">
        <v>0</v>
      </c>
      <c r="AR8" s="198">
        <v>0</v>
      </c>
      <c r="AS8" s="198">
        <v>0</v>
      </c>
      <c r="AT8" s="199">
        <f t="shared" si="10"/>
        <v>0</v>
      </c>
      <c r="AU8" s="202">
        <v>10</v>
      </c>
      <c r="AV8" s="198">
        <f t="shared" si="11"/>
        <v>63</v>
      </c>
      <c r="AW8" s="198">
        <f t="shared" si="12"/>
        <v>4</v>
      </c>
      <c r="AX8" s="198">
        <f t="shared" si="13"/>
        <v>56</v>
      </c>
      <c r="AY8" s="198">
        <f t="shared" si="14"/>
        <v>29</v>
      </c>
      <c r="AZ8" s="198">
        <f t="shared" si="15"/>
        <v>152</v>
      </c>
      <c r="BA8" s="198">
        <f t="shared" si="16"/>
        <v>60</v>
      </c>
      <c r="BB8" s="198">
        <f t="shared" si="17"/>
        <v>15.75</v>
      </c>
      <c r="BC8" s="198">
        <f t="shared" si="18"/>
        <v>1.125</v>
      </c>
      <c r="BD8" s="290">
        <f t="shared" si="0"/>
        <v>1.05</v>
      </c>
    </row>
    <row r="9" spans="1:56" ht="19.5" customHeight="1">
      <c r="A9" s="177">
        <v>4</v>
      </c>
      <c r="B9" s="139" t="s">
        <v>3</v>
      </c>
      <c r="C9" s="201">
        <v>49</v>
      </c>
      <c r="D9" s="201">
        <v>15</v>
      </c>
      <c r="E9" s="201">
        <v>18</v>
      </c>
      <c r="F9" s="199">
        <f t="shared" si="1"/>
        <v>82</v>
      </c>
      <c r="G9" s="201">
        <v>20</v>
      </c>
      <c r="H9" s="201">
        <v>4</v>
      </c>
      <c r="I9" s="201">
        <v>7</v>
      </c>
      <c r="J9" s="199">
        <f t="shared" si="2"/>
        <v>31</v>
      </c>
      <c r="K9" s="338">
        <v>0</v>
      </c>
      <c r="L9" s="338">
        <v>3</v>
      </c>
      <c r="M9" s="338">
        <v>1</v>
      </c>
      <c r="N9" s="331">
        <f t="shared" si="3"/>
        <v>4</v>
      </c>
      <c r="O9" s="399">
        <v>0</v>
      </c>
      <c r="P9" s="399">
        <v>0</v>
      </c>
      <c r="Q9" s="399">
        <v>0</v>
      </c>
      <c r="R9" s="399">
        <v>0</v>
      </c>
      <c r="S9" s="400">
        <f t="shared" si="4"/>
        <v>0</v>
      </c>
      <c r="T9" s="201">
        <v>0</v>
      </c>
      <c r="U9" s="201">
        <v>10</v>
      </c>
      <c r="V9" s="201">
        <v>17</v>
      </c>
      <c r="W9" s="201">
        <v>17</v>
      </c>
      <c r="X9" s="199">
        <f t="shared" si="5"/>
        <v>44</v>
      </c>
      <c r="Y9" s="330">
        <v>0</v>
      </c>
      <c r="Z9" s="330">
        <v>0</v>
      </c>
      <c r="AA9" s="330">
        <v>0</v>
      </c>
      <c r="AB9" s="330">
        <v>0</v>
      </c>
      <c r="AC9" s="331">
        <f t="shared" si="6"/>
        <v>0</v>
      </c>
      <c r="AD9" s="365">
        <v>0</v>
      </c>
      <c r="AE9" s="365">
        <v>0</v>
      </c>
      <c r="AF9" s="365">
        <v>0</v>
      </c>
      <c r="AG9" s="365">
        <v>0</v>
      </c>
      <c r="AH9" s="366">
        <f t="shared" si="7"/>
        <v>0</v>
      </c>
      <c r="AI9" s="218">
        <v>0</v>
      </c>
      <c r="AJ9" s="198">
        <v>0</v>
      </c>
      <c r="AK9" s="198">
        <v>0</v>
      </c>
      <c r="AL9" s="199">
        <f t="shared" si="8"/>
        <v>0</v>
      </c>
      <c r="AM9" s="218">
        <v>0</v>
      </c>
      <c r="AN9" s="198">
        <v>0</v>
      </c>
      <c r="AO9" s="198">
        <v>0</v>
      </c>
      <c r="AP9" s="199">
        <f t="shared" si="9"/>
        <v>0</v>
      </c>
      <c r="AQ9" s="218">
        <v>0</v>
      </c>
      <c r="AR9" s="198">
        <v>0</v>
      </c>
      <c r="AS9" s="198">
        <v>0</v>
      </c>
      <c r="AT9" s="199">
        <f t="shared" si="10"/>
        <v>0</v>
      </c>
      <c r="AU9" s="202">
        <v>46</v>
      </c>
      <c r="AV9" s="198">
        <f t="shared" si="11"/>
        <v>69</v>
      </c>
      <c r="AW9" s="198">
        <f t="shared" si="12"/>
        <v>32</v>
      </c>
      <c r="AX9" s="198">
        <f t="shared" si="13"/>
        <v>43</v>
      </c>
      <c r="AY9" s="198">
        <f t="shared" si="14"/>
        <v>63</v>
      </c>
      <c r="AZ9" s="198">
        <f t="shared" si="15"/>
        <v>207</v>
      </c>
      <c r="BA9" s="198">
        <f t="shared" si="16"/>
        <v>75</v>
      </c>
      <c r="BB9" s="198">
        <f t="shared" si="17"/>
        <v>2.15625</v>
      </c>
      <c r="BC9" s="198">
        <f t="shared" si="18"/>
        <v>1.6046511627906976</v>
      </c>
      <c r="BD9" s="290">
        <f t="shared" si="0"/>
        <v>0.92</v>
      </c>
    </row>
    <row r="10" spans="1:56" ht="19.5" customHeight="1">
      <c r="A10" s="175">
        <v>5</v>
      </c>
      <c r="B10" s="139" t="s">
        <v>4</v>
      </c>
      <c r="C10" s="201">
        <v>95</v>
      </c>
      <c r="D10" s="201">
        <v>3</v>
      </c>
      <c r="E10" s="201">
        <v>10</v>
      </c>
      <c r="F10" s="199">
        <f t="shared" si="1"/>
        <v>108</v>
      </c>
      <c r="G10" s="201">
        <v>37</v>
      </c>
      <c r="H10" s="201">
        <v>0</v>
      </c>
      <c r="I10" s="201">
        <v>0</v>
      </c>
      <c r="J10" s="199">
        <f t="shared" si="2"/>
        <v>37</v>
      </c>
      <c r="K10" s="338">
        <v>1</v>
      </c>
      <c r="L10" s="338">
        <v>0</v>
      </c>
      <c r="M10" s="338">
        <v>15</v>
      </c>
      <c r="N10" s="331">
        <f t="shared" si="3"/>
        <v>16</v>
      </c>
      <c r="O10" s="399">
        <v>0</v>
      </c>
      <c r="P10" s="399">
        <v>0</v>
      </c>
      <c r="Q10" s="399">
        <v>0</v>
      </c>
      <c r="R10" s="399">
        <v>0</v>
      </c>
      <c r="S10" s="400">
        <f t="shared" si="4"/>
        <v>0</v>
      </c>
      <c r="T10" s="201">
        <v>5</v>
      </c>
      <c r="U10" s="201">
        <v>7</v>
      </c>
      <c r="V10" s="201">
        <v>14</v>
      </c>
      <c r="W10" s="201">
        <v>15</v>
      </c>
      <c r="X10" s="199">
        <f t="shared" si="5"/>
        <v>41</v>
      </c>
      <c r="Y10" s="330">
        <v>0</v>
      </c>
      <c r="Z10" s="330">
        <v>0</v>
      </c>
      <c r="AA10" s="330">
        <v>0</v>
      </c>
      <c r="AB10" s="330">
        <v>0</v>
      </c>
      <c r="AC10" s="331">
        <f t="shared" si="6"/>
        <v>0</v>
      </c>
      <c r="AD10" s="365">
        <v>0</v>
      </c>
      <c r="AE10" s="365">
        <v>0</v>
      </c>
      <c r="AF10" s="365">
        <v>0</v>
      </c>
      <c r="AG10" s="365">
        <v>0</v>
      </c>
      <c r="AH10" s="366">
        <f t="shared" si="7"/>
        <v>0</v>
      </c>
      <c r="AI10" s="218">
        <v>18</v>
      </c>
      <c r="AJ10" s="198">
        <v>0</v>
      </c>
      <c r="AK10" s="198">
        <v>0</v>
      </c>
      <c r="AL10" s="199">
        <f t="shared" si="8"/>
        <v>18</v>
      </c>
      <c r="AM10" s="218">
        <v>0</v>
      </c>
      <c r="AN10" s="198">
        <v>0</v>
      </c>
      <c r="AO10" s="198">
        <v>0</v>
      </c>
      <c r="AP10" s="199">
        <f t="shared" si="9"/>
        <v>0</v>
      </c>
      <c r="AQ10" s="218">
        <v>0</v>
      </c>
      <c r="AR10" s="198">
        <v>0</v>
      </c>
      <c r="AS10" s="198">
        <v>0</v>
      </c>
      <c r="AT10" s="199">
        <f t="shared" si="10"/>
        <v>0</v>
      </c>
      <c r="AU10" s="202">
        <v>12</v>
      </c>
      <c r="AV10" s="198">
        <f t="shared" si="11"/>
        <v>156</v>
      </c>
      <c r="AW10" s="198">
        <f t="shared" si="12"/>
        <v>10</v>
      </c>
      <c r="AX10" s="198">
        <f t="shared" si="13"/>
        <v>39</v>
      </c>
      <c r="AY10" s="198">
        <f t="shared" si="14"/>
        <v>27</v>
      </c>
      <c r="AZ10" s="198">
        <f t="shared" si="15"/>
        <v>232</v>
      </c>
      <c r="BA10" s="198">
        <f t="shared" si="16"/>
        <v>49</v>
      </c>
      <c r="BB10" s="198">
        <f t="shared" si="17"/>
        <v>15.6</v>
      </c>
      <c r="BC10" s="198">
        <f t="shared" si="18"/>
        <v>4</v>
      </c>
      <c r="BD10" s="290">
        <f t="shared" si="0"/>
        <v>3.183673469387755</v>
      </c>
    </row>
    <row r="11" spans="1:56" ht="19.5" customHeight="1">
      <c r="A11" s="177">
        <v>6</v>
      </c>
      <c r="B11" s="139" t="s">
        <v>5</v>
      </c>
      <c r="C11" s="201">
        <v>49</v>
      </c>
      <c r="D11" s="201">
        <v>5</v>
      </c>
      <c r="E11" s="201">
        <v>22</v>
      </c>
      <c r="F11" s="199">
        <f t="shared" si="1"/>
        <v>76</v>
      </c>
      <c r="G11" s="201">
        <v>23</v>
      </c>
      <c r="H11" s="201">
        <v>2</v>
      </c>
      <c r="I11" s="201">
        <v>4</v>
      </c>
      <c r="J11" s="199">
        <f t="shared" si="2"/>
        <v>29</v>
      </c>
      <c r="K11" s="338">
        <v>0</v>
      </c>
      <c r="L11" s="338">
        <v>0</v>
      </c>
      <c r="M11" s="338">
        <v>0</v>
      </c>
      <c r="N11" s="331">
        <f t="shared" si="3"/>
        <v>0</v>
      </c>
      <c r="O11" s="399">
        <v>0</v>
      </c>
      <c r="P11" s="399">
        <v>0</v>
      </c>
      <c r="Q11" s="399">
        <v>0</v>
      </c>
      <c r="R11" s="399">
        <v>0</v>
      </c>
      <c r="S11" s="400">
        <f t="shared" si="4"/>
        <v>0</v>
      </c>
      <c r="T11" s="201">
        <v>0</v>
      </c>
      <c r="U11" s="201">
        <v>4</v>
      </c>
      <c r="V11" s="201">
        <v>12</v>
      </c>
      <c r="W11" s="201">
        <v>12</v>
      </c>
      <c r="X11" s="199">
        <f t="shared" si="5"/>
        <v>28</v>
      </c>
      <c r="Y11" s="330">
        <v>0</v>
      </c>
      <c r="Z11" s="330">
        <v>0</v>
      </c>
      <c r="AA11" s="330">
        <v>0</v>
      </c>
      <c r="AB11" s="330">
        <v>0</v>
      </c>
      <c r="AC11" s="331">
        <f t="shared" si="6"/>
        <v>0</v>
      </c>
      <c r="AD11" s="365">
        <v>0</v>
      </c>
      <c r="AE11" s="365">
        <v>0</v>
      </c>
      <c r="AF11" s="365">
        <v>0</v>
      </c>
      <c r="AG11" s="365">
        <v>0</v>
      </c>
      <c r="AH11" s="366">
        <f t="shared" si="7"/>
        <v>0</v>
      </c>
      <c r="AI11" s="218">
        <v>0</v>
      </c>
      <c r="AJ11" s="198">
        <v>0</v>
      </c>
      <c r="AK11" s="198">
        <v>0</v>
      </c>
      <c r="AL11" s="199">
        <f t="shared" si="8"/>
        <v>0</v>
      </c>
      <c r="AM11" s="218">
        <v>1</v>
      </c>
      <c r="AN11" s="198">
        <v>0</v>
      </c>
      <c r="AO11" s="198">
        <v>0</v>
      </c>
      <c r="AP11" s="199">
        <f t="shared" si="9"/>
        <v>1</v>
      </c>
      <c r="AQ11" s="218">
        <v>0</v>
      </c>
      <c r="AR11" s="198">
        <v>0</v>
      </c>
      <c r="AS11" s="198">
        <v>0</v>
      </c>
      <c r="AT11" s="199">
        <f t="shared" si="10"/>
        <v>0</v>
      </c>
      <c r="AU11" s="202">
        <v>31</v>
      </c>
      <c r="AV11" s="198">
        <f t="shared" si="11"/>
        <v>73</v>
      </c>
      <c r="AW11" s="198">
        <f t="shared" si="12"/>
        <v>11</v>
      </c>
      <c r="AX11" s="198">
        <f t="shared" si="13"/>
        <v>38</v>
      </c>
      <c r="AY11" s="198">
        <f t="shared" si="14"/>
        <v>43</v>
      </c>
      <c r="AZ11" s="198">
        <f t="shared" si="15"/>
        <v>165</v>
      </c>
      <c r="BA11" s="198">
        <f t="shared" si="16"/>
        <v>49</v>
      </c>
      <c r="BB11" s="198">
        <f t="shared" si="17"/>
        <v>6.636363636363637</v>
      </c>
      <c r="BC11" s="198">
        <f t="shared" si="18"/>
        <v>1.9210526315789473</v>
      </c>
      <c r="BD11" s="290">
        <f t="shared" si="0"/>
        <v>1.489795918367347</v>
      </c>
    </row>
    <row r="12" spans="1:56" ht="19.5" customHeight="1">
      <c r="A12" s="175">
        <v>7</v>
      </c>
      <c r="B12" s="139" t="s">
        <v>6</v>
      </c>
      <c r="C12" s="201">
        <v>219</v>
      </c>
      <c r="D12" s="201">
        <v>13</v>
      </c>
      <c r="E12" s="201">
        <v>42</v>
      </c>
      <c r="F12" s="199">
        <f t="shared" si="1"/>
        <v>274</v>
      </c>
      <c r="G12" s="201">
        <v>60</v>
      </c>
      <c r="H12" s="201">
        <v>5</v>
      </c>
      <c r="I12" s="201">
        <v>4</v>
      </c>
      <c r="J12" s="199">
        <f t="shared" si="2"/>
        <v>69</v>
      </c>
      <c r="K12" s="338">
        <v>0</v>
      </c>
      <c r="L12" s="338">
        <v>0</v>
      </c>
      <c r="M12" s="338">
        <v>0</v>
      </c>
      <c r="N12" s="331">
        <f t="shared" si="3"/>
        <v>0</v>
      </c>
      <c r="O12" s="399">
        <v>0</v>
      </c>
      <c r="P12" s="399">
        <v>0</v>
      </c>
      <c r="Q12" s="399">
        <v>0</v>
      </c>
      <c r="R12" s="399">
        <v>0</v>
      </c>
      <c r="S12" s="400">
        <f t="shared" si="4"/>
        <v>0</v>
      </c>
      <c r="T12" s="201">
        <v>6</v>
      </c>
      <c r="U12" s="201">
        <v>8</v>
      </c>
      <c r="V12" s="201">
        <v>28</v>
      </c>
      <c r="W12" s="201">
        <v>15</v>
      </c>
      <c r="X12" s="199">
        <f t="shared" si="5"/>
        <v>57</v>
      </c>
      <c r="Y12" s="330">
        <v>0</v>
      </c>
      <c r="Z12" s="330">
        <v>0</v>
      </c>
      <c r="AA12" s="330">
        <v>0</v>
      </c>
      <c r="AB12" s="330">
        <v>0</v>
      </c>
      <c r="AC12" s="331">
        <f t="shared" si="6"/>
        <v>0</v>
      </c>
      <c r="AD12" s="365">
        <v>0</v>
      </c>
      <c r="AE12" s="365">
        <v>0</v>
      </c>
      <c r="AF12" s="365">
        <v>0</v>
      </c>
      <c r="AG12" s="365">
        <v>0</v>
      </c>
      <c r="AH12" s="366">
        <f t="shared" si="7"/>
        <v>0</v>
      </c>
      <c r="AI12" s="218">
        <v>0</v>
      </c>
      <c r="AJ12" s="198">
        <v>0</v>
      </c>
      <c r="AK12" s="198">
        <v>0</v>
      </c>
      <c r="AL12" s="199">
        <f t="shared" si="8"/>
        <v>0</v>
      </c>
      <c r="AM12" s="218">
        <v>0</v>
      </c>
      <c r="AN12" s="198">
        <v>0</v>
      </c>
      <c r="AO12" s="198">
        <v>0</v>
      </c>
      <c r="AP12" s="199">
        <f t="shared" si="9"/>
        <v>0</v>
      </c>
      <c r="AQ12" s="218">
        <v>0</v>
      </c>
      <c r="AR12" s="198">
        <v>0</v>
      </c>
      <c r="AS12" s="198">
        <v>0</v>
      </c>
      <c r="AT12" s="199">
        <f t="shared" si="10"/>
        <v>0</v>
      </c>
      <c r="AU12" s="202">
        <v>69</v>
      </c>
      <c r="AV12" s="198">
        <f t="shared" si="11"/>
        <v>285</v>
      </c>
      <c r="AW12" s="198">
        <f t="shared" si="12"/>
        <v>26</v>
      </c>
      <c r="AX12" s="198">
        <f t="shared" si="13"/>
        <v>74</v>
      </c>
      <c r="AY12" s="198">
        <f t="shared" si="14"/>
        <v>84</v>
      </c>
      <c r="AZ12" s="198">
        <f t="shared" si="15"/>
        <v>469</v>
      </c>
      <c r="BA12" s="198">
        <f t="shared" si="16"/>
        <v>100</v>
      </c>
      <c r="BB12" s="198">
        <f t="shared" si="17"/>
        <v>10.961538461538462</v>
      </c>
      <c r="BC12" s="198">
        <f t="shared" si="18"/>
        <v>3.8513513513513513</v>
      </c>
      <c r="BD12" s="290">
        <f t="shared" si="0"/>
        <v>2.85</v>
      </c>
    </row>
    <row r="13" spans="1:56" ht="19.5" customHeight="1">
      <c r="A13" s="177">
        <v>8</v>
      </c>
      <c r="B13" s="139" t="s">
        <v>7</v>
      </c>
      <c r="C13" s="201">
        <v>197</v>
      </c>
      <c r="D13" s="201">
        <v>24</v>
      </c>
      <c r="E13" s="201">
        <v>51</v>
      </c>
      <c r="F13" s="199">
        <f t="shared" si="1"/>
        <v>272</v>
      </c>
      <c r="G13" s="201">
        <v>42</v>
      </c>
      <c r="H13" s="201">
        <v>1</v>
      </c>
      <c r="I13" s="201">
        <v>3</v>
      </c>
      <c r="J13" s="199">
        <f t="shared" si="2"/>
        <v>46</v>
      </c>
      <c r="K13" s="338">
        <v>23</v>
      </c>
      <c r="L13" s="338">
        <v>15</v>
      </c>
      <c r="M13" s="338">
        <v>58</v>
      </c>
      <c r="N13" s="331">
        <f t="shared" si="3"/>
        <v>96</v>
      </c>
      <c r="O13" s="399">
        <v>0</v>
      </c>
      <c r="P13" s="399">
        <v>0</v>
      </c>
      <c r="Q13" s="399">
        <v>0</v>
      </c>
      <c r="R13" s="399">
        <v>0</v>
      </c>
      <c r="S13" s="400">
        <f t="shared" si="4"/>
        <v>0</v>
      </c>
      <c r="T13" s="201">
        <v>0</v>
      </c>
      <c r="U13" s="201">
        <v>12</v>
      </c>
      <c r="V13" s="201">
        <v>84</v>
      </c>
      <c r="W13" s="201">
        <v>22</v>
      </c>
      <c r="X13" s="199">
        <f t="shared" si="5"/>
        <v>118</v>
      </c>
      <c r="Y13" s="330">
        <v>0</v>
      </c>
      <c r="Z13" s="330">
        <v>0</v>
      </c>
      <c r="AA13" s="330">
        <v>0</v>
      </c>
      <c r="AB13" s="330">
        <v>0</v>
      </c>
      <c r="AC13" s="331">
        <f t="shared" si="6"/>
        <v>0</v>
      </c>
      <c r="AD13" s="365">
        <v>0</v>
      </c>
      <c r="AE13" s="365">
        <v>0</v>
      </c>
      <c r="AF13" s="365">
        <v>0</v>
      </c>
      <c r="AG13" s="365">
        <v>0</v>
      </c>
      <c r="AH13" s="366">
        <f t="shared" si="7"/>
        <v>0</v>
      </c>
      <c r="AI13" s="218">
        <v>0</v>
      </c>
      <c r="AJ13" s="198">
        <v>0</v>
      </c>
      <c r="AK13" s="198">
        <v>0</v>
      </c>
      <c r="AL13" s="199">
        <f t="shared" si="8"/>
        <v>0</v>
      </c>
      <c r="AM13" s="218">
        <v>6</v>
      </c>
      <c r="AN13" s="198">
        <v>0</v>
      </c>
      <c r="AO13" s="198">
        <v>0</v>
      </c>
      <c r="AP13" s="199">
        <f t="shared" si="9"/>
        <v>6</v>
      </c>
      <c r="AQ13" s="218">
        <v>13</v>
      </c>
      <c r="AR13" s="198">
        <v>0</v>
      </c>
      <c r="AS13" s="198">
        <v>0</v>
      </c>
      <c r="AT13" s="199">
        <f t="shared" si="10"/>
        <v>13</v>
      </c>
      <c r="AU13" s="202">
        <v>37</v>
      </c>
      <c r="AV13" s="198">
        <f t="shared" si="11"/>
        <v>281</v>
      </c>
      <c r="AW13" s="198">
        <f t="shared" si="12"/>
        <v>52</v>
      </c>
      <c r="AX13" s="198">
        <f t="shared" si="13"/>
        <v>196</v>
      </c>
      <c r="AY13" s="198">
        <f t="shared" si="14"/>
        <v>59</v>
      </c>
      <c r="AZ13" s="198">
        <f t="shared" si="15"/>
        <v>588</v>
      </c>
      <c r="BA13" s="198">
        <f t="shared" si="16"/>
        <v>248</v>
      </c>
      <c r="BB13" s="198">
        <f t="shared" si="17"/>
        <v>5.403846153846154</v>
      </c>
      <c r="BC13" s="198">
        <f t="shared" si="18"/>
        <v>1.433673469387755</v>
      </c>
      <c r="BD13" s="290">
        <f t="shared" si="0"/>
        <v>1.1330645161290323</v>
      </c>
    </row>
    <row r="14" spans="1:56" ht="19.5" customHeight="1">
      <c r="A14" s="175">
        <v>9</v>
      </c>
      <c r="B14" s="139" t="s">
        <v>9</v>
      </c>
      <c r="C14" s="201">
        <v>268</v>
      </c>
      <c r="D14" s="201">
        <v>8</v>
      </c>
      <c r="E14" s="201">
        <v>30</v>
      </c>
      <c r="F14" s="199">
        <f t="shared" si="1"/>
        <v>306</v>
      </c>
      <c r="G14" s="201">
        <v>80</v>
      </c>
      <c r="H14" s="201">
        <v>0</v>
      </c>
      <c r="I14" s="201">
        <v>0</v>
      </c>
      <c r="J14" s="199">
        <f t="shared" si="2"/>
        <v>80</v>
      </c>
      <c r="K14" s="338">
        <v>28</v>
      </c>
      <c r="L14" s="338">
        <v>5</v>
      </c>
      <c r="M14" s="338">
        <v>27</v>
      </c>
      <c r="N14" s="331">
        <f t="shared" si="3"/>
        <v>60</v>
      </c>
      <c r="O14" s="399">
        <v>0</v>
      </c>
      <c r="P14" s="399">
        <v>1</v>
      </c>
      <c r="Q14" s="399">
        <v>0</v>
      </c>
      <c r="R14" s="399">
        <v>0</v>
      </c>
      <c r="S14" s="400">
        <f t="shared" si="4"/>
        <v>1</v>
      </c>
      <c r="T14" s="201">
        <v>164</v>
      </c>
      <c r="U14" s="201">
        <v>28</v>
      </c>
      <c r="V14" s="201">
        <v>101</v>
      </c>
      <c r="W14" s="201">
        <v>50</v>
      </c>
      <c r="X14" s="199">
        <f t="shared" si="5"/>
        <v>343</v>
      </c>
      <c r="Y14" s="330">
        <v>0</v>
      </c>
      <c r="Z14" s="330">
        <v>0</v>
      </c>
      <c r="AA14" s="330">
        <v>0</v>
      </c>
      <c r="AB14" s="330">
        <v>0</v>
      </c>
      <c r="AC14" s="331">
        <f t="shared" si="6"/>
        <v>0</v>
      </c>
      <c r="AD14" s="365">
        <v>0</v>
      </c>
      <c r="AE14" s="365">
        <v>0</v>
      </c>
      <c r="AF14" s="365">
        <v>0</v>
      </c>
      <c r="AG14" s="365">
        <v>0</v>
      </c>
      <c r="AH14" s="366">
        <f t="shared" si="7"/>
        <v>0</v>
      </c>
      <c r="AI14" s="218">
        <v>38</v>
      </c>
      <c r="AJ14" s="198">
        <v>0</v>
      </c>
      <c r="AK14" s="198">
        <v>0</v>
      </c>
      <c r="AL14" s="199">
        <f t="shared" si="8"/>
        <v>38</v>
      </c>
      <c r="AM14" s="218">
        <v>10</v>
      </c>
      <c r="AN14" s="198">
        <v>0</v>
      </c>
      <c r="AO14" s="198">
        <v>0</v>
      </c>
      <c r="AP14" s="199">
        <f t="shared" si="9"/>
        <v>10</v>
      </c>
      <c r="AQ14" s="218">
        <v>0</v>
      </c>
      <c r="AR14" s="198">
        <v>0</v>
      </c>
      <c r="AS14" s="198">
        <v>0</v>
      </c>
      <c r="AT14" s="199">
        <f t="shared" si="10"/>
        <v>0</v>
      </c>
      <c r="AU14" s="202">
        <v>48</v>
      </c>
      <c r="AV14" s="198">
        <f t="shared" si="11"/>
        <v>588</v>
      </c>
      <c r="AW14" s="198">
        <f t="shared" si="12"/>
        <v>42</v>
      </c>
      <c r="AX14" s="198">
        <f t="shared" si="13"/>
        <v>158</v>
      </c>
      <c r="AY14" s="198">
        <f t="shared" si="14"/>
        <v>98</v>
      </c>
      <c r="AZ14" s="198">
        <f t="shared" si="15"/>
        <v>886</v>
      </c>
      <c r="BA14" s="198">
        <f t="shared" si="16"/>
        <v>200</v>
      </c>
      <c r="BB14" s="198">
        <f t="shared" si="17"/>
        <v>14</v>
      </c>
      <c r="BC14" s="198">
        <f t="shared" si="18"/>
        <v>3.721518987341772</v>
      </c>
      <c r="BD14" s="290">
        <f t="shared" si="0"/>
        <v>2.94</v>
      </c>
    </row>
    <row r="15" spans="1:56" ht="19.5" customHeight="1">
      <c r="A15" s="177"/>
      <c r="B15" s="139" t="s">
        <v>178</v>
      </c>
      <c r="C15" s="201">
        <v>65</v>
      </c>
      <c r="D15" s="201">
        <v>5</v>
      </c>
      <c r="E15" s="201">
        <v>30</v>
      </c>
      <c r="F15" s="199">
        <f t="shared" si="1"/>
        <v>100</v>
      </c>
      <c r="G15" s="201">
        <v>32</v>
      </c>
      <c r="H15" s="201">
        <v>0</v>
      </c>
      <c r="I15" s="201">
        <v>0</v>
      </c>
      <c r="J15" s="199">
        <f t="shared" si="2"/>
        <v>32</v>
      </c>
      <c r="K15" s="338">
        <v>0</v>
      </c>
      <c r="L15" s="338">
        <v>0</v>
      </c>
      <c r="M15" s="338">
        <v>2</v>
      </c>
      <c r="N15" s="331">
        <f t="shared" si="3"/>
        <v>2</v>
      </c>
      <c r="O15" s="399">
        <v>0</v>
      </c>
      <c r="P15" s="399">
        <v>0</v>
      </c>
      <c r="Q15" s="399">
        <v>0</v>
      </c>
      <c r="R15" s="399">
        <v>0</v>
      </c>
      <c r="S15" s="400">
        <f t="shared" si="4"/>
        <v>0</v>
      </c>
      <c r="T15" s="201">
        <v>0</v>
      </c>
      <c r="U15" s="201">
        <v>3</v>
      </c>
      <c r="V15" s="201">
        <v>14</v>
      </c>
      <c r="W15" s="201">
        <v>4</v>
      </c>
      <c r="X15" s="199">
        <f t="shared" si="5"/>
        <v>21</v>
      </c>
      <c r="Y15" s="330">
        <v>0</v>
      </c>
      <c r="Z15" s="330">
        <v>0</v>
      </c>
      <c r="AA15" s="330">
        <v>0</v>
      </c>
      <c r="AB15" s="330">
        <v>0</v>
      </c>
      <c r="AC15" s="331">
        <f t="shared" si="6"/>
        <v>0</v>
      </c>
      <c r="AD15" s="365">
        <v>0</v>
      </c>
      <c r="AE15" s="365">
        <v>0</v>
      </c>
      <c r="AF15" s="365">
        <v>0</v>
      </c>
      <c r="AG15" s="365">
        <v>0</v>
      </c>
      <c r="AH15" s="366">
        <f t="shared" si="7"/>
        <v>0</v>
      </c>
      <c r="AI15" s="218">
        <v>0</v>
      </c>
      <c r="AJ15" s="198">
        <v>0</v>
      </c>
      <c r="AK15" s="198">
        <v>0</v>
      </c>
      <c r="AL15" s="199">
        <f t="shared" si="8"/>
        <v>0</v>
      </c>
      <c r="AM15" s="218">
        <v>2</v>
      </c>
      <c r="AN15" s="198">
        <v>0</v>
      </c>
      <c r="AO15" s="198">
        <v>0</v>
      </c>
      <c r="AP15" s="199">
        <f t="shared" si="9"/>
        <v>2</v>
      </c>
      <c r="AQ15" s="218">
        <v>0</v>
      </c>
      <c r="AR15" s="198">
        <v>0</v>
      </c>
      <c r="AS15" s="198">
        <v>0</v>
      </c>
      <c r="AT15" s="199">
        <f t="shared" si="10"/>
        <v>0</v>
      </c>
      <c r="AU15" s="202">
        <v>48</v>
      </c>
      <c r="AV15" s="198">
        <f t="shared" si="11"/>
        <v>99</v>
      </c>
      <c r="AW15" s="198">
        <f t="shared" si="12"/>
        <v>8</v>
      </c>
      <c r="AX15" s="198">
        <f t="shared" si="13"/>
        <v>46</v>
      </c>
      <c r="AY15" s="198">
        <f t="shared" si="14"/>
        <v>52</v>
      </c>
      <c r="AZ15" s="198">
        <f t="shared" si="15"/>
        <v>205</v>
      </c>
      <c r="BA15" s="198">
        <f t="shared" si="16"/>
        <v>54</v>
      </c>
      <c r="BB15" s="198">
        <f t="shared" si="17"/>
        <v>12.375</v>
      </c>
      <c r="BC15" s="198">
        <f t="shared" si="18"/>
        <v>2.152173913043478</v>
      </c>
      <c r="BD15" s="290">
        <f t="shared" si="0"/>
        <v>1.8333333333333333</v>
      </c>
    </row>
    <row r="16" spans="1:56" ht="19.5" customHeight="1">
      <c r="A16" s="177"/>
      <c r="B16" s="139" t="s">
        <v>179</v>
      </c>
      <c r="C16" s="201">
        <v>203</v>
      </c>
      <c r="D16" s="201">
        <v>3</v>
      </c>
      <c r="E16" s="201">
        <v>0</v>
      </c>
      <c r="F16" s="199">
        <f t="shared" si="1"/>
        <v>206</v>
      </c>
      <c r="G16" s="201">
        <v>48</v>
      </c>
      <c r="H16" s="201">
        <v>0</v>
      </c>
      <c r="I16" s="201">
        <v>0</v>
      </c>
      <c r="J16" s="199">
        <f t="shared" si="2"/>
        <v>48</v>
      </c>
      <c r="K16" s="338">
        <v>28</v>
      </c>
      <c r="L16" s="338">
        <v>5</v>
      </c>
      <c r="M16" s="338">
        <v>25</v>
      </c>
      <c r="N16" s="331">
        <f t="shared" si="3"/>
        <v>58</v>
      </c>
      <c r="O16" s="399">
        <v>0</v>
      </c>
      <c r="P16" s="399">
        <v>1</v>
      </c>
      <c r="Q16" s="399">
        <v>0</v>
      </c>
      <c r="R16" s="399">
        <v>0</v>
      </c>
      <c r="S16" s="400">
        <f t="shared" si="4"/>
        <v>1</v>
      </c>
      <c r="T16" s="201">
        <v>164</v>
      </c>
      <c r="U16" s="201">
        <v>25</v>
      </c>
      <c r="V16" s="201">
        <v>87</v>
      </c>
      <c r="W16" s="201">
        <v>46</v>
      </c>
      <c r="X16" s="199">
        <f t="shared" si="5"/>
        <v>322</v>
      </c>
      <c r="Y16" s="330">
        <v>0</v>
      </c>
      <c r="Z16" s="330">
        <v>0</v>
      </c>
      <c r="AA16" s="330">
        <v>0</v>
      </c>
      <c r="AB16" s="330">
        <v>0</v>
      </c>
      <c r="AC16" s="331">
        <f t="shared" si="6"/>
        <v>0</v>
      </c>
      <c r="AD16" s="365">
        <v>0</v>
      </c>
      <c r="AE16" s="365">
        <v>0</v>
      </c>
      <c r="AF16" s="365">
        <v>0</v>
      </c>
      <c r="AG16" s="365">
        <v>0</v>
      </c>
      <c r="AH16" s="366">
        <f t="shared" si="7"/>
        <v>0</v>
      </c>
      <c r="AI16" s="218">
        <v>38</v>
      </c>
      <c r="AJ16" s="198">
        <v>0</v>
      </c>
      <c r="AK16" s="198">
        <v>0</v>
      </c>
      <c r="AL16" s="199">
        <f t="shared" si="8"/>
        <v>38</v>
      </c>
      <c r="AM16" s="218">
        <v>8</v>
      </c>
      <c r="AN16" s="198">
        <v>0</v>
      </c>
      <c r="AO16" s="198">
        <v>0</v>
      </c>
      <c r="AP16" s="199">
        <f t="shared" si="9"/>
        <v>8</v>
      </c>
      <c r="AQ16" s="218">
        <v>0</v>
      </c>
      <c r="AR16" s="198">
        <v>0</v>
      </c>
      <c r="AS16" s="198">
        <v>0</v>
      </c>
      <c r="AT16" s="199">
        <f t="shared" si="10"/>
        <v>0</v>
      </c>
      <c r="AU16" s="202">
        <v>0</v>
      </c>
      <c r="AV16" s="198">
        <f t="shared" si="11"/>
        <v>489</v>
      </c>
      <c r="AW16" s="198">
        <f t="shared" si="12"/>
        <v>34</v>
      </c>
      <c r="AX16" s="198">
        <f t="shared" si="13"/>
        <v>112</v>
      </c>
      <c r="AY16" s="198">
        <f t="shared" si="14"/>
        <v>46</v>
      </c>
      <c r="AZ16" s="198">
        <f t="shared" si="15"/>
        <v>681</v>
      </c>
      <c r="BA16" s="198">
        <f t="shared" si="16"/>
        <v>146</v>
      </c>
      <c r="BB16" s="198">
        <f t="shared" si="17"/>
        <v>14.382352941176471</v>
      </c>
      <c r="BC16" s="198">
        <f t="shared" si="18"/>
        <v>4.366071428571429</v>
      </c>
      <c r="BD16" s="290">
        <f t="shared" si="0"/>
        <v>3.3493150684931505</v>
      </c>
    </row>
    <row r="17" spans="1:56" ht="19.5" customHeight="1">
      <c r="A17" s="177">
        <v>10</v>
      </c>
      <c r="B17" s="139" t="s">
        <v>10</v>
      </c>
      <c r="C17" s="201">
        <v>66</v>
      </c>
      <c r="D17" s="201">
        <v>2</v>
      </c>
      <c r="E17" s="201">
        <v>9</v>
      </c>
      <c r="F17" s="199">
        <f t="shared" si="1"/>
        <v>77</v>
      </c>
      <c r="G17" s="201">
        <v>21</v>
      </c>
      <c r="H17" s="201">
        <v>1</v>
      </c>
      <c r="I17" s="201">
        <v>1</v>
      </c>
      <c r="J17" s="199">
        <f t="shared" si="2"/>
        <v>23</v>
      </c>
      <c r="K17" s="338">
        <v>0</v>
      </c>
      <c r="L17" s="338">
        <v>0</v>
      </c>
      <c r="M17" s="338">
        <v>0</v>
      </c>
      <c r="N17" s="331">
        <f t="shared" si="3"/>
        <v>0</v>
      </c>
      <c r="O17" s="399">
        <v>0</v>
      </c>
      <c r="P17" s="399">
        <v>0</v>
      </c>
      <c r="Q17" s="399">
        <v>0</v>
      </c>
      <c r="R17" s="399">
        <v>0</v>
      </c>
      <c r="S17" s="400">
        <f t="shared" si="4"/>
        <v>0</v>
      </c>
      <c r="T17" s="201">
        <v>0</v>
      </c>
      <c r="U17" s="201">
        <v>5</v>
      </c>
      <c r="V17" s="201">
        <v>42</v>
      </c>
      <c r="W17" s="201">
        <v>8</v>
      </c>
      <c r="X17" s="199">
        <f t="shared" si="5"/>
        <v>55</v>
      </c>
      <c r="Y17" s="330">
        <v>0</v>
      </c>
      <c r="Z17" s="330">
        <v>0</v>
      </c>
      <c r="AA17" s="330">
        <v>0</v>
      </c>
      <c r="AB17" s="330">
        <v>0</v>
      </c>
      <c r="AC17" s="331">
        <f t="shared" si="6"/>
        <v>0</v>
      </c>
      <c r="AD17" s="365">
        <v>0</v>
      </c>
      <c r="AE17" s="365">
        <v>0</v>
      </c>
      <c r="AF17" s="365">
        <v>0</v>
      </c>
      <c r="AG17" s="365">
        <v>0</v>
      </c>
      <c r="AH17" s="366">
        <f t="shared" si="7"/>
        <v>0</v>
      </c>
      <c r="AI17" s="218">
        <v>0</v>
      </c>
      <c r="AJ17" s="198">
        <v>0</v>
      </c>
      <c r="AK17" s="198">
        <v>0</v>
      </c>
      <c r="AL17" s="199">
        <f t="shared" si="8"/>
        <v>0</v>
      </c>
      <c r="AM17" s="218">
        <v>0</v>
      </c>
      <c r="AN17" s="198">
        <v>0</v>
      </c>
      <c r="AO17" s="198">
        <v>0</v>
      </c>
      <c r="AP17" s="199">
        <f t="shared" si="9"/>
        <v>0</v>
      </c>
      <c r="AQ17" s="218">
        <v>0</v>
      </c>
      <c r="AR17" s="198">
        <v>0</v>
      </c>
      <c r="AS17" s="198">
        <v>0</v>
      </c>
      <c r="AT17" s="199">
        <f t="shared" si="10"/>
        <v>0</v>
      </c>
      <c r="AU17" s="202">
        <v>12</v>
      </c>
      <c r="AV17" s="198">
        <f t="shared" si="11"/>
        <v>87</v>
      </c>
      <c r="AW17" s="198">
        <f t="shared" si="12"/>
        <v>8</v>
      </c>
      <c r="AX17" s="198">
        <f t="shared" si="13"/>
        <v>52</v>
      </c>
      <c r="AY17" s="198">
        <f t="shared" si="14"/>
        <v>20</v>
      </c>
      <c r="AZ17" s="198">
        <f t="shared" si="15"/>
        <v>167</v>
      </c>
      <c r="BA17" s="198">
        <f t="shared" si="16"/>
        <v>60</v>
      </c>
      <c r="BB17" s="198">
        <f t="shared" si="17"/>
        <v>10.875</v>
      </c>
      <c r="BC17" s="198">
        <f t="shared" si="18"/>
        <v>1.6730769230769231</v>
      </c>
      <c r="BD17" s="290">
        <f t="shared" si="0"/>
        <v>1.45</v>
      </c>
    </row>
    <row r="18" spans="1:56" ht="19.5" customHeight="1">
      <c r="A18" s="177">
        <v>11</v>
      </c>
      <c r="B18" s="139" t="s">
        <v>11</v>
      </c>
      <c r="C18" s="201">
        <v>41</v>
      </c>
      <c r="D18" s="201">
        <v>6</v>
      </c>
      <c r="E18" s="201">
        <v>12</v>
      </c>
      <c r="F18" s="199">
        <f t="shared" si="1"/>
        <v>59</v>
      </c>
      <c r="G18" s="201">
        <v>29</v>
      </c>
      <c r="H18" s="201">
        <v>2</v>
      </c>
      <c r="I18" s="201">
        <v>2</v>
      </c>
      <c r="J18" s="199">
        <f t="shared" si="2"/>
        <v>33</v>
      </c>
      <c r="K18" s="338">
        <v>0</v>
      </c>
      <c r="L18" s="338">
        <v>0</v>
      </c>
      <c r="M18" s="338">
        <v>0</v>
      </c>
      <c r="N18" s="331">
        <f t="shared" si="3"/>
        <v>0</v>
      </c>
      <c r="O18" s="399">
        <v>0</v>
      </c>
      <c r="P18" s="399">
        <v>0</v>
      </c>
      <c r="Q18" s="399">
        <v>0</v>
      </c>
      <c r="R18" s="399">
        <v>0</v>
      </c>
      <c r="S18" s="400">
        <f t="shared" si="4"/>
        <v>0</v>
      </c>
      <c r="T18" s="201">
        <v>0</v>
      </c>
      <c r="U18" s="201">
        <v>3</v>
      </c>
      <c r="V18" s="201">
        <v>20</v>
      </c>
      <c r="W18" s="201">
        <v>0</v>
      </c>
      <c r="X18" s="199">
        <f t="shared" si="5"/>
        <v>23</v>
      </c>
      <c r="Y18" s="330">
        <v>0</v>
      </c>
      <c r="Z18" s="330">
        <v>0</v>
      </c>
      <c r="AA18" s="330">
        <v>0</v>
      </c>
      <c r="AB18" s="330">
        <v>0</v>
      </c>
      <c r="AC18" s="331">
        <f t="shared" si="6"/>
        <v>0</v>
      </c>
      <c r="AD18" s="365">
        <v>0</v>
      </c>
      <c r="AE18" s="365">
        <v>0</v>
      </c>
      <c r="AF18" s="365">
        <v>0</v>
      </c>
      <c r="AG18" s="365">
        <v>0</v>
      </c>
      <c r="AH18" s="366">
        <f t="shared" si="7"/>
        <v>0</v>
      </c>
      <c r="AI18" s="218">
        <v>0</v>
      </c>
      <c r="AJ18" s="198">
        <v>0</v>
      </c>
      <c r="AK18" s="198">
        <v>0</v>
      </c>
      <c r="AL18" s="199">
        <f t="shared" si="8"/>
        <v>0</v>
      </c>
      <c r="AM18" s="218">
        <v>5</v>
      </c>
      <c r="AN18" s="198">
        <v>0</v>
      </c>
      <c r="AO18" s="198">
        <v>0</v>
      </c>
      <c r="AP18" s="199">
        <f t="shared" si="9"/>
        <v>5</v>
      </c>
      <c r="AQ18" s="218">
        <v>0</v>
      </c>
      <c r="AR18" s="198">
        <v>0</v>
      </c>
      <c r="AS18" s="198">
        <v>0</v>
      </c>
      <c r="AT18" s="199">
        <f t="shared" si="10"/>
        <v>0</v>
      </c>
      <c r="AU18" s="202">
        <v>13</v>
      </c>
      <c r="AV18" s="198">
        <f t="shared" si="11"/>
        <v>75</v>
      </c>
      <c r="AW18" s="198">
        <f t="shared" si="12"/>
        <v>11</v>
      </c>
      <c r="AX18" s="198">
        <f t="shared" si="13"/>
        <v>34</v>
      </c>
      <c r="AY18" s="198">
        <f t="shared" si="14"/>
        <v>13</v>
      </c>
      <c r="AZ18" s="198">
        <f t="shared" si="15"/>
        <v>133</v>
      </c>
      <c r="BA18" s="198">
        <f t="shared" si="16"/>
        <v>45</v>
      </c>
      <c r="BB18" s="198">
        <f t="shared" si="17"/>
        <v>6.818181818181818</v>
      </c>
      <c r="BC18" s="198">
        <f t="shared" si="18"/>
        <v>2.2058823529411766</v>
      </c>
      <c r="BD18" s="290">
        <f t="shared" si="0"/>
        <v>1.6666666666666667</v>
      </c>
    </row>
    <row r="19" spans="1:56" ht="19.5" customHeight="1">
      <c r="A19" s="177">
        <v>12</v>
      </c>
      <c r="B19" s="139" t="s">
        <v>12</v>
      </c>
      <c r="C19" s="201">
        <v>94</v>
      </c>
      <c r="D19" s="201">
        <v>44</v>
      </c>
      <c r="E19" s="201">
        <v>37</v>
      </c>
      <c r="F19" s="199">
        <f t="shared" si="1"/>
        <v>175</v>
      </c>
      <c r="G19" s="201">
        <v>28</v>
      </c>
      <c r="H19" s="201">
        <v>4</v>
      </c>
      <c r="I19" s="201">
        <v>4</v>
      </c>
      <c r="J19" s="199">
        <f t="shared" si="2"/>
        <v>36</v>
      </c>
      <c r="K19" s="338">
        <v>0</v>
      </c>
      <c r="L19" s="338">
        <v>19</v>
      </c>
      <c r="M19" s="338">
        <v>12</v>
      </c>
      <c r="N19" s="331">
        <f t="shared" si="3"/>
        <v>31</v>
      </c>
      <c r="O19" s="399">
        <v>0</v>
      </c>
      <c r="P19" s="399">
        <v>0</v>
      </c>
      <c r="Q19" s="399">
        <v>1</v>
      </c>
      <c r="R19" s="399">
        <v>0</v>
      </c>
      <c r="S19" s="400">
        <f t="shared" si="4"/>
        <v>1</v>
      </c>
      <c r="T19" s="201">
        <v>0</v>
      </c>
      <c r="U19" s="201">
        <v>36</v>
      </c>
      <c r="V19" s="201">
        <v>21</v>
      </c>
      <c r="W19" s="201">
        <v>50</v>
      </c>
      <c r="X19" s="199">
        <f t="shared" si="5"/>
        <v>107</v>
      </c>
      <c r="Y19" s="330">
        <v>0</v>
      </c>
      <c r="Z19" s="330">
        <v>0</v>
      </c>
      <c r="AA19" s="330">
        <v>0</v>
      </c>
      <c r="AB19" s="330">
        <v>0</v>
      </c>
      <c r="AC19" s="331">
        <f t="shared" si="6"/>
        <v>0</v>
      </c>
      <c r="AD19" s="365">
        <v>0</v>
      </c>
      <c r="AE19" s="365">
        <v>0</v>
      </c>
      <c r="AF19" s="365">
        <v>0</v>
      </c>
      <c r="AG19" s="365">
        <v>0</v>
      </c>
      <c r="AH19" s="366">
        <f t="shared" si="7"/>
        <v>0</v>
      </c>
      <c r="AI19" s="218">
        <v>0</v>
      </c>
      <c r="AJ19" s="198">
        <v>0</v>
      </c>
      <c r="AK19" s="198">
        <v>0</v>
      </c>
      <c r="AL19" s="199">
        <f t="shared" si="8"/>
        <v>0</v>
      </c>
      <c r="AM19" s="218">
        <v>1</v>
      </c>
      <c r="AN19" s="198">
        <v>0</v>
      </c>
      <c r="AO19" s="198">
        <v>0</v>
      </c>
      <c r="AP19" s="199">
        <f t="shared" si="9"/>
        <v>1</v>
      </c>
      <c r="AQ19" s="218">
        <v>0</v>
      </c>
      <c r="AR19" s="198">
        <v>0</v>
      </c>
      <c r="AS19" s="198">
        <v>0</v>
      </c>
      <c r="AT19" s="199">
        <f t="shared" si="10"/>
        <v>0</v>
      </c>
      <c r="AU19" s="202">
        <v>31</v>
      </c>
      <c r="AV19" s="198">
        <f t="shared" si="11"/>
        <v>123</v>
      </c>
      <c r="AW19" s="198">
        <f t="shared" si="12"/>
        <v>103</v>
      </c>
      <c r="AX19" s="198">
        <f t="shared" si="13"/>
        <v>75</v>
      </c>
      <c r="AY19" s="198">
        <f t="shared" si="14"/>
        <v>81</v>
      </c>
      <c r="AZ19" s="198">
        <f t="shared" si="15"/>
        <v>382</v>
      </c>
      <c r="BA19" s="198">
        <f t="shared" si="16"/>
        <v>178</v>
      </c>
      <c r="BB19" s="198">
        <f t="shared" si="17"/>
        <v>1.1941747572815533</v>
      </c>
      <c r="BC19" s="198">
        <f t="shared" si="18"/>
        <v>1.64</v>
      </c>
      <c r="BD19" s="290">
        <f t="shared" si="0"/>
        <v>0.6910112359550562</v>
      </c>
    </row>
    <row r="20" spans="1:56" ht="19.5" customHeight="1">
      <c r="A20" s="177">
        <v>13</v>
      </c>
      <c r="B20" s="139" t="s">
        <v>13</v>
      </c>
      <c r="C20" s="201">
        <v>65</v>
      </c>
      <c r="D20" s="201">
        <v>3</v>
      </c>
      <c r="E20" s="201">
        <v>21</v>
      </c>
      <c r="F20" s="199">
        <f t="shared" si="1"/>
        <v>89</v>
      </c>
      <c r="G20" s="201">
        <v>24</v>
      </c>
      <c r="H20" s="201">
        <v>1</v>
      </c>
      <c r="I20" s="201">
        <v>1</v>
      </c>
      <c r="J20" s="199">
        <f t="shared" si="2"/>
        <v>26</v>
      </c>
      <c r="K20" s="338">
        <v>1</v>
      </c>
      <c r="L20" s="338">
        <v>7</v>
      </c>
      <c r="M20" s="338">
        <v>14</v>
      </c>
      <c r="N20" s="331">
        <f t="shared" si="3"/>
        <v>22</v>
      </c>
      <c r="O20" s="399">
        <v>0</v>
      </c>
      <c r="P20" s="399">
        <v>0</v>
      </c>
      <c r="Q20" s="399">
        <v>0</v>
      </c>
      <c r="R20" s="399">
        <v>0</v>
      </c>
      <c r="S20" s="400">
        <f t="shared" si="4"/>
        <v>0</v>
      </c>
      <c r="T20" s="201">
        <v>0</v>
      </c>
      <c r="U20" s="201">
        <v>8</v>
      </c>
      <c r="V20" s="201">
        <v>14</v>
      </c>
      <c r="W20" s="201">
        <v>13</v>
      </c>
      <c r="X20" s="199">
        <f t="shared" si="5"/>
        <v>35</v>
      </c>
      <c r="Y20" s="330">
        <v>0</v>
      </c>
      <c r="Z20" s="330">
        <v>0</v>
      </c>
      <c r="AA20" s="330">
        <v>0</v>
      </c>
      <c r="AB20" s="330">
        <v>0</v>
      </c>
      <c r="AC20" s="331">
        <f t="shared" si="6"/>
        <v>0</v>
      </c>
      <c r="AD20" s="365">
        <v>0</v>
      </c>
      <c r="AE20" s="365">
        <v>0</v>
      </c>
      <c r="AF20" s="365">
        <v>0</v>
      </c>
      <c r="AG20" s="365">
        <v>0</v>
      </c>
      <c r="AH20" s="366">
        <f t="shared" si="7"/>
        <v>0</v>
      </c>
      <c r="AI20" s="218">
        <v>1</v>
      </c>
      <c r="AJ20" s="198">
        <v>0</v>
      </c>
      <c r="AK20" s="198">
        <v>0</v>
      </c>
      <c r="AL20" s="199">
        <f t="shared" si="8"/>
        <v>1</v>
      </c>
      <c r="AM20" s="218">
        <v>0</v>
      </c>
      <c r="AN20" s="198">
        <v>0</v>
      </c>
      <c r="AO20" s="198">
        <v>0</v>
      </c>
      <c r="AP20" s="199">
        <f t="shared" si="9"/>
        <v>0</v>
      </c>
      <c r="AQ20" s="218">
        <v>0</v>
      </c>
      <c r="AR20" s="198">
        <v>0</v>
      </c>
      <c r="AS20" s="198">
        <v>0</v>
      </c>
      <c r="AT20" s="199">
        <f t="shared" si="10"/>
        <v>0</v>
      </c>
      <c r="AU20" s="202">
        <v>16</v>
      </c>
      <c r="AV20" s="198">
        <f t="shared" si="11"/>
        <v>91</v>
      </c>
      <c r="AW20" s="198">
        <f t="shared" si="12"/>
        <v>19</v>
      </c>
      <c r="AX20" s="198">
        <f t="shared" si="13"/>
        <v>50</v>
      </c>
      <c r="AY20" s="198">
        <f t="shared" si="14"/>
        <v>29</v>
      </c>
      <c r="AZ20" s="198">
        <f t="shared" si="15"/>
        <v>189</v>
      </c>
      <c r="BA20" s="198">
        <f t="shared" si="16"/>
        <v>69</v>
      </c>
      <c r="BB20" s="198">
        <f t="shared" si="17"/>
        <v>4.7894736842105265</v>
      </c>
      <c r="BC20" s="198">
        <f t="shared" si="18"/>
        <v>1.82</v>
      </c>
      <c r="BD20" s="290">
        <f t="shared" si="0"/>
        <v>1.318840579710145</v>
      </c>
    </row>
    <row r="21" spans="1:56" ht="19.5" customHeight="1">
      <c r="A21" s="177">
        <v>14</v>
      </c>
      <c r="B21" s="139" t="s">
        <v>14</v>
      </c>
      <c r="C21" s="201">
        <v>1</v>
      </c>
      <c r="D21" s="201">
        <v>9</v>
      </c>
      <c r="E21" s="201">
        <v>7</v>
      </c>
      <c r="F21" s="199">
        <f t="shared" si="1"/>
        <v>17</v>
      </c>
      <c r="G21" s="201">
        <v>0</v>
      </c>
      <c r="H21" s="201">
        <v>2</v>
      </c>
      <c r="I21" s="201">
        <v>2</v>
      </c>
      <c r="J21" s="199">
        <f t="shared" si="2"/>
        <v>4</v>
      </c>
      <c r="K21" s="338">
        <v>3</v>
      </c>
      <c r="L21" s="338">
        <v>10</v>
      </c>
      <c r="M21" s="338">
        <v>21</v>
      </c>
      <c r="N21" s="331">
        <f t="shared" si="3"/>
        <v>34</v>
      </c>
      <c r="O21" s="399">
        <v>0</v>
      </c>
      <c r="P21" s="399">
        <v>0</v>
      </c>
      <c r="Q21" s="399">
        <v>0</v>
      </c>
      <c r="R21" s="399">
        <v>0</v>
      </c>
      <c r="S21" s="400">
        <f t="shared" si="4"/>
        <v>0</v>
      </c>
      <c r="T21" s="201">
        <v>0</v>
      </c>
      <c r="U21" s="201">
        <v>0</v>
      </c>
      <c r="V21" s="201">
        <v>6</v>
      </c>
      <c r="W21" s="201">
        <v>3</v>
      </c>
      <c r="X21" s="199">
        <f t="shared" si="5"/>
        <v>9</v>
      </c>
      <c r="Y21" s="330">
        <v>0</v>
      </c>
      <c r="Z21" s="330">
        <v>0</v>
      </c>
      <c r="AA21" s="330">
        <v>0</v>
      </c>
      <c r="AB21" s="330">
        <v>0</v>
      </c>
      <c r="AC21" s="331">
        <f t="shared" si="6"/>
        <v>0</v>
      </c>
      <c r="AD21" s="365">
        <v>0</v>
      </c>
      <c r="AE21" s="365">
        <v>0</v>
      </c>
      <c r="AF21" s="365">
        <v>0</v>
      </c>
      <c r="AG21" s="365">
        <v>0</v>
      </c>
      <c r="AH21" s="366">
        <f t="shared" si="7"/>
        <v>0</v>
      </c>
      <c r="AI21" s="218">
        <v>1</v>
      </c>
      <c r="AJ21" s="201">
        <v>0</v>
      </c>
      <c r="AK21" s="198">
        <v>0</v>
      </c>
      <c r="AL21" s="199">
        <f t="shared" si="8"/>
        <v>1</v>
      </c>
      <c r="AM21" s="218">
        <v>0</v>
      </c>
      <c r="AN21" s="198">
        <v>0</v>
      </c>
      <c r="AO21" s="198">
        <v>0</v>
      </c>
      <c r="AP21" s="199">
        <f t="shared" si="9"/>
        <v>0</v>
      </c>
      <c r="AQ21" s="218">
        <v>0</v>
      </c>
      <c r="AR21" s="198">
        <v>0</v>
      </c>
      <c r="AS21" s="198">
        <v>0</v>
      </c>
      <c r="AT21" s="199">
        <f t="shared" si="10"/>
        <v>0</v>
      </c>
      <c r="AU21" s="202">
        <v>3</v>
      </c>
      <c r="AV21" s="198">
        <f t="shared" si="11"/>
        <v>5</v>
      </c>
      <c r="AW21" s="198">
        <f t="shared" si="12"/>
        <v>21</v>
      </c>
      <c r="AX21" s="198">
        <f t="shared" si="13"/>
        <v>36</v>
      </c>
      <c r="AY21" s="198">
        <f t="shared" si="14"/>
        <v>6</v>
      </c>
      <c r="AZ21" s="198">
        <f t="shared" si="15"/>
        <v>68</v>
      </c>
      <c r="BA21" s="198">
        <f t="shared" si="16"/>
        <v>57</v>
      </c>
      <c r="BB21" s="198">
        <f t="shared" si="17"/>
        <v>0.23809523809523808</v>
      </c>
      <c r="BC21" s="198">
        <f t="shared" si="18"/>
        <v>0.1388888888888889</v>
      </c>
      <c r="BD21" s="290">
        <f t="shared" si="0"/>
        <v>0.08771929824561403</v>
      </c>
    </row>
    <row r="22" spans="1:56" ht="19.5" customHeight="1">
      <c r="A22" s="177">
        <v>15</v>
      </c>
      <c r="B22" s="216" t="s">
        <v>36</v>
      </c>
      <c r="C22" s="201">
        <v>0</v>
      </c>
      <c r="D22" s="201">
        <v>12</v>
      </c>
      <c r="E22" s="201">
        <v>6</v>
      </c>
      <c r="F22" s="199">
        <f t="shared" si="1"/>
        <v>18</v>
      </c>
      <c r="G22" s="201">
        <v>0</v>
      </c>
      <c r="H22" s="201">
        <v>12</v>
      </c>
      <c r="I22" s="201">
        <v>1</v>
      </c>
      <c r="J22" s="199">
        <f t="shared" si="2"/>
        <v>13</v>
      </c>
      <c r="K22" s="338">
        <v>0</v>
      </c>
      <c r="L22" s="338">
        <v>0</v>
      </c>
      <c r="M22" s="338">
        <v>0</v>
      </c>
      <c r="N22" s="331">
        <f t="shared" si="3"/>
        <v>0</v>
      </c>
      <c r="O22" s="399">
        <v>0</v>
      </c>
      <c r="P22" s="399">
        <v>0</v>
      </c>
      <c r="Q22" s="399">
        <v>0</v>
      </c>
      <c r="R22" s="399">
        <v>0</v>
      </c>
      <c r="S22" s="400">
        <f t="shared" si="4"/>
        <v>0</v>
      </c>
      <c r="T22" s="201">
        <v>0</v>
      </c>
      <c r="U22" s="201">
        <v>16</v>
      </c>
      <c r="V22" s="201">
        <v>3</v>
      </c>
      <c r="W22" s="201">
        <v>20</v>
      </c>
      <c r="X22" s="199">
        <f t="shared" si="5"/>
        <v>39</v>
      </c>
      <c r="Y22" s="330">
        <v>0</v>
      </c>
      <c r="Z22" s="330">
        <v>0</v>
      </c>
      <c r="AA22" s="330">
        <v>0</v>
      </c>
      <c r="AB22" s="330">
        <v>0</v>
      </c>
      <c r="AC22" s="331">
        <f t="shared" si="6"/>
        <v>0</v>
      </c>
      <c r="AD22" s="365">
        <v>0</v>
      </c>
      <c r="AE22" s="365">
        <v>0</v>
      </c>
      <c r="AF22" s="365">
        <v>0</v>
      </c>
      <c r="AG22" s="365">
        <v>0</v>
      </c>
      <c r="AH22" s="366">
        <f t="shared" si="7"/>
        <v>0</v>
      </c>
      <c r="AI22" s="218">
        <v>0</v>
      </c>
      <c r="AJ22" s="198">
        <v>0</v>
      </c>
      <c r="AK22" s="198">
        <v>0</v>
      </c>
      <c r="AL22" s="199">
        <f t="shared" si="8"/>
        <v>0</v>
      </c>
      <c r="AM22" s="218">
        <v>0</v>
      </c>
      <c r="AN22" s="198">
        <v>0</v>
      </c>
      <c r="AO22" s="198">
        <v>0</v>
      </c>
      <c r="AP22" s="199">
        <f t="shared" si="9"/>
        <v>0</v>
      </c>
      <c r="AQ22" s="218">
        <v>0</v>
      </c>
      <c r="AR22" s="198">
        <v>0</v>
      </c>
      <c r="AS22" s="198">
        <v>0</v>
      </c>
      <c r="AT22" s="199">
        <f t="shared" si="10"/>
        <v>0</v>
      </c>
      <c r="AU22" s="202">
        <v>0</v>
      </c>
      <c r="AV22" s="198">
        <f t="shared" si="11"/>
        <v>0</v>
      </c>
      <c r="AW22" s="198">
        <f t="shared" si="12"/>
        <v>40</v>
      </c>
      <c r="AX22" s="198">
        <f t="shared" si="13"/>
        <v>10</v>
      </c>
      <c r="AY22" s="198">
        <f t="shared" si="14"/>
        <v>20</v>
      </c>
      <c r="AZ22" s="198">
        <f t="shared" si="15"/>
        <v>70</v>
      </c>
      <c r="BA22" s="198">
        <f t="shared" si="16"/>
        <v>50</v>
      </c>
      <c r="BB22" s="198">
        <f t="shared" si="17"/>
        <v>0</v>
      </c>
      <c r="BC22" s="198">
        <f t="shared" si="18"/>
        <v>0</v>
      </c>
      <c r="BD22" s="290">
        <f t="shared" si="0"/>
        <v>0</v>
      </c>
    </row>
    <row r="23" spans="1:56" ht="19.5" customHeight="1">
      <c r="A23" s="177">
        <v>16</v>
      </c>
      <c r="B23" s="139" t="s">
        <v>15</v>
      </c>
      <c r="C23" s="201">
        <v>0</v>
      </c>
      <c r="D23" s="201">
        <v>43</v>
      </c>
      <c r="E23" s="201">
        <v>33</v>
      </c>
      <c r="F23" s="199">
        <f t="shared" si="1"/>
        <v>76</v>
      </c>
      <c r="G23" s="201">
        <v>0</v>
      </c>
      <c r="H23" s="201">
        <v>6</v>
      </c>
      <c r="I23" s="201">
        <v>1</v>
      </c>
      <c r="J23" s="199">
        <f t="shared" si="2"/>
        <v>7</v>
      </c>
      <c r="K23" s="338">
        <v>0</v>
      </c>
      <c r="L23" s="338">
        <v>15</v>
      </c>
      <c r="M23" s="338">
        <v>11</v>
      </c>
      <c r="N23" s="331">
        <f t="shared" si="3"/>
        <v>26</v>
      </c>
      <c r="O23" s="399">
        <v>0</v>
      </c>
      <c r="P23" s="399">
        <v>0</v>
      </c>
      <c r="Q23" s="399">
        <v>0</v>
      </c>
      <c r="R23" s="399">
        <v>0</v>
      </c>
      <c r="S23" s="400">
        <f t="shared" si="4"/>
        <v>0</v>
      </c>
      <c r="T23" s="201">
        <v>0</v>
      </c>
      <c r="U23" s="201">
        <v>3</v>
      </c>
      <c r="V23" s="201">
        <v>2</v>
      </c>
      <c r="W23" s="201">
        <v>26</v>
      </c>
      <c r="X23" s="199">
        <f t="shared" si="5"/>
        <v>31</v>
      </c>
      <c r="Y23" s="330">
        <v>0</v>
      </c>
      <c r="Z23" s="330">
        <v>0</v>
      </c>
      <c r="AA23" s="330">
        <v>0</v>
      </c>
      <c r="AB23" s="330">
        <v>0</v>
      </c>
      <c r="AC23" s="331">
        <f t="shared" si="6"/>
        <v>0</v>
      </c>
      <c r="AD23" s="365">
        <v>0</v>
      </c>
      <c r="AE23" s="365">
        <v>0</v>
      </c>
      <c r="AF23" s="365">
        <v>0</v>
      </c>
      <c r="AG23" s="365">
        <v>0</v>
      </c>
      <c r="AH23" s="366">
        <f t="shared" si="7"/>
        <v>0</v>
      </c>
      <c r="AI23" s="218">
        <v>0</v>
      </c>
      <c r="AJ23" s="198">
        <v>0</v>
      </c>
      <c r="AK23" s="198">
        <v>0</v>
      </c>
      <c r="AL23" s="199">
        <f t="shared" si="8"/>
        <v>0</v>
      </c>
      <c r="AM23" s="218">
        <v>0</v>
      </c>
      <c r="AN23" s="198">
        <v>0</v>
      </c>
      <c r="AO23" s="198">
        <v>0</v>
      </c>
      <c r="AP23" s="199">
        <f t="shared" si="9"/>
        <v>0</v>
      </c>
      <c r="AQ23" s="218">
        <v>0</v>
      </c>
      <c r="AR23" s="198">
        <v>0</v>
      </c>
      <c r="AS23" s="198">
        <v>0</v>
      </c>
      <c r="AT23" s="199">
        <f t="shared" si="10"/>
        <v>0</v>
      </c>
      <c r="AU23" s="202">
        <v>65</v>
      </c>
      <c r="AV23" s="198">
        <f t="shared" si="11"/>
        <v>0</v>
      </c>
      <c r="AW23" s="198">
        <f t="shared" si="12"/>
        <v>67</v>
      </c>
      <c r="AX23" s="198">
        <f t="shared" si="13"/>
        <v>47</v>
      </c>
      <c r="AY23" s="198">
        <f t="shared" si="14"/>
        <v>91</v>
      </c>
      <c r="AZ23" s="198">
        <f t="shared" si="15"/>
        <v>205</v>
      </c>
      <c r="BA23" s="198">
        <f t="shared" si="16"/>
        <v>114</v>
      </c>
      <c r="BB23" s="198">
        <f t="shared" si="17"/>
        <v>0</v>
      </c>
      <c r="BC23" s="198">
        <f t="shared" si="18"/>
        <v>0</v>
      </c>
      <c r="BD23" s="290">
        <f t="shared" si="0"/>
        <v>0</v>
      </c>
    </row>
    <row r="24" spans="1:56" ht="19.5" customHeight="1">
      <c r="A24" s="177">
        <v>17</v>
      </c>
      <c r="B24" s="139" t="s">
        <v>37</v>
      </c>
      <c r="C24" s="201">
        <v>0</v>
      </c>
      <c r="D24" s="201">
        <v>22</v>
      </c>
      <c r="E24" s="201">
        <v>35</v>
      </c>
      <c r="F24" s="199">
        <f t="shared" si="1"/>
        <v>57</v>
      </c>
      <c r="G24" s="201">
        <v>0</v>
      </c>
      <c r="H24" s="201">
        <v>5</v>
      </c>
      <c r="I24" s="201">
        <v>1</v>
      </c>
      <c r="J24" s="199">
        <f t="shared" si="2"/>
        <v>6</v>
      </c>
      <c r="K24" s="338">
        <v>0</v>
      </c>
      <c r="L24" s="338">
        <v>0</v>
      </c>
      <c r="M24" s="338">
        <v>0</v>
      </c>
      <c r="N24" s="331">
        <f t="shared" si="3"/>
        <v>0</v>
      </c>
      <c r="O24" s="399">
        <v>0</v>
      </c>
      <c r="P24" s="399">
        <v>13</v>
      </c>
      <c r="Q24" s="399">
        <v>20</v>
      </c>
      <c r="R24" s="399">
        <v>6</v>
      </c>
      <c r="S24" s="400">
        <f t="shared" si="4"/>
        <v>39</v>
      </c>
      <c r="T24" s="201">
        <v>0</v>
      </c>
      <c r="U24" s="201">
        <v>4</v>
      </c>
      <c r="V24" s="201">
        <v>7</v>
      </c>
      <c r="W24" s="201">
        <v>4</v>
      </c>
      <c r="X24" s="199">
        <f t="shared" si="5"/>
        <v>15</v>
      </c>
      <c r="Y24" s="330">
        <v>0</v>
      </c>
      <c r="Z24" s="330">
        <v>0</v>
      </c>
      <c r="AA24" s="330">
        <v>0</v>
      </c>
      <c r="AB24" s="330">
        <v>0</v>
      </c>
      <c r="AC24" s="331">
        <f t="shared" si="6"/>
        <v>0</v>
      </c>
      <c r="AD24" s="365">
        <v>0</v>
      </c>
      <c r="AE24" s="365">
        <v>0</v>
      </c>
      <c r="AF24" s="365">
        <v>0</v>
      </c>
      <c r="AG24" s="365">
        <v>0</v>
      </c>
      <c r="AH24" s="366">
        <f t="shared" si="7"/>
        <v>0</v>
      </c>
      <c r="AI24" s="218">
        <v>0</v>
      </c>
      <c r="AJ24" s="198">
        <v>0</v>
      </c>
      <c r="AK24" s="198">
        <v>0</v>
      </c>
      <c r="AL24" s="199">
        <f t="shared" si="8"/>
        <v>0</v>
      </c>
      <c r="AM24" s="218">
        <v>0</v>
      </c>
      <c r="AN24" s="201">
        <v>0</v>
      </c>
      <c r="AO24" s="201">
        <v>0</v>
      </c>
      <c r="AP24" s="199">
        <f t="shared" si="9"/>
        <v>0</v>
      </c>
      <c r="AQ24" s="218">
        <v>0</v>
      </c>
      <c r="AR24" s="198">
        <v>0</v>
      </c>
      <c r="AS24" s="198">
        <v>0</v>
      </c>
      <c r="AT24" s="199">
        <f t="shared" si="10"/>
        <v>0</v>
      </c>
      <c r="AU24" s="202">
        <v>10</v>
      </c>
      <c r="AV24" s="198">
        <f t="shared" si="11"/>
        <v>0</v>
      </c>
      <c r="AW24" s="198">
        <f t="shared" si="12"/>
        <v>44</v>
      </c>
      <c r="AX24" s="198">
        <f t="shared" si="13"/>
        <v>63</v>
      </c>
      <c r="AY24" s="198">
        <f t="shared" si="14"/>
        <v>20</v>
      </c>
      <c r="AZ24" s="198">
        <f t="shared" si="15"/>
        <v>127</v>
      </c>
      <c r="BA24" s="198">
        <f t="shared" si="16"/>
        <v>107</v>
      </c>
      <c r="BB24" s="198">
        <f t="shared" si="17"/>
        <v>0</v>
      </c>
      <c r="BC24" s="198">
        <f t="shared" si="18"/>
        <v>0</v>
      </c>
      <c r="BD24" s="290">
        <f t="shared" si="0"/>
        <v>0</v>
      </c>
    </row>
    <row r="25" spans="1:56" ht="19.5" customHeight="1">
      <c r="A25" s="177">
        <v>18</v>
      </c>
      <c r="B25" s="139" t="s">
        <v>38</v>
      </c>
      <c r="C25" s="201">
        <v>0</v>
      </c>
      <c r="D25" s="201">
        <v>15</v>
      </c>
      <c r="E25" s="201">
        <v>6</v>
      </c>
      <c r="F25" s="199">
        <f t="shared" si="1"/>
        <v>21</v>
      </c>
      <c r="G25" s="201">
        <v>0</v>
      </c>
      <c r="H25" s="201">
        <v>6</v>
      </c>
      <c r="I25" s="201">
        <v>1</v>
      </c>
      <c r="J25" s="199">
        <f t="shared" si="2"/>
        <v>7</v>
      </c>
      <c r="K25" s="338">
        <v>0</v>
      </c>
      <c r="L25" s="338">
        <v>9</v>
      </c>
      <c r="M25" s="338">
        <v>14</v>
      </c>
      <c r="N25" s="331">
        <f t="shared" si="3"/>
        <v>23</v>
      </c>
      <c r="O25" s="399">
        <v>0</v>
      </c>
      <c r="P25" s="399">
        <v>0</v>
      </c>
      <c r="Q25" s="399">
        <v>0</v>
      </c>
      <c r="R25" s="399">
        <v>0</v>
      </c>
      <c r="S25" s="400">
        <f t="shared" si="4"/>
        <v>0</v>
      </c>
      <c r="T25" s="201">
        <v>0</v>
      </c>
      <c r="U25" s="201">
        <v>15</v>
      </c>
      <c r="V25" s="201">
        <v>13</v>
      </c>
      <c r="W25" s="201">
        <v>5</v>
      </c>
      <c r="X25" s="199">
        <f t="shared" si="5"/>
        <v>33</v>
      </c>
      <c r="Y25" s="330">
        <v>0</v>
      </c>
      <c r="Z25" s="330">
        <v>0</v>
      </c>
      <c r="AA25" s="330">
        <v>0</v>
      </c>
      <c r="AB25" s="330">
        <v>0</v>
      </c>
      <c r="AC25" s="331">
        <f t="shared" si="6"/>
        <v>0</v>
      </c>
      <c r="AD25" s="365">
        <v>0</v>
      </c>
      <c r="AE25" s="365">
        <v>0</v>
      </c>
      <c r="AF25" s="365">
        <v>0</v>
      </c>
      <c r="AG25" s="365">
        <v>0</v>
      </c>
      <c r="AH25" s="366">
        <f t="shared" si="7"/>
        <v>0</v>
      </c>
      <c r="AI25" s="218">
        <v>0</v>
      </c>
      <c r="AJ25" s="198">
        <v>0</v>
      </c>
      <c r="AK25" s="198">
        <v>0</v>
      </c>
      <c r="AL25" s="199">
        <f t="shared" si="8"/>
        <v>0</v>
      </c>
      <c r="AM25" s="218">
        <v>0</v>
      </c>
      <c r="AN25" s="201">
        <v>1</v>
      </c>
      <c r="AO25" s="201">
        <v>0</v>
      </c>
      <c r="AP25" s="199">
        <f t="shared" si="9"/>
        <v>1</v>
      </c>
      <c r="AQ25" s="218">
        <v>0</v>
      </c>
      <c r="AR25" s="198">
        <v>0</v>
      </c>
      <c r="AS25" s="198">
        <v>0</v>
      </c>
      <c r="AT25" s="199">
        <f t="shared" si="10"/>
        <v>0</v>
      </c>
      <c r="AU25" s="202">
        <v>0</v>
      </c>
      <c r="AV25" s="198">
        <f t="shared" si="11"/>
        <v>0</v>
      </c>
      <c r="AW25" s="198">
        <f t="shared" si="12"/>
        <v>46</v>
      </c>
      <c r="AX25" s="198">
        <f t="shared" si="13"/>
        <v>34</v>
      </c>
      <c r="AY25" s="198">
        <f t="shared" si="14"/>
        <v>5</v>
      </c>
      <c r="AZ25" s="198">
        <f t="shared" si="15"/>
        <v>85</v>
      </c>
      <c r="BA25" s="198">
        <f t="shared" si="16"/>
        <v>80</v>
      </c>
      <c r="BB25" s="198">
        <f t="shared" si="17"/>
        <v>0</v>
      </c>
      <c r="BC25" s="198">
        <f t="shared" si="18"/>
        <v>0</v>
      </c>
      <c r="BD25" s="290">
        <f t="shared" si="0"/>
        <v>0</v>
      </c>
    </row>
    <row r="26" spans="1:56" ht="19.5" customHeight="1">
      <c r="A26" s="178">
        <v>19</v>
      </c>
      <c r="B26" s="179" t="s">
        <v>17</v>
      </c>
      <c r="C26" s="203">
        <v>0</v>
      </c>
      <c r="D26" s="203">
        <v>24</v>
      </c>
      <c r="E26" s="203">
        <v>14</v>
      </c>
      <c r="F26" s="345">
        <f t="shared" si="1"/>
        <v>38</v>
      </c>
      <c r="G26" s="203">
        <v>0</v>
      </c>
      <c r="H26" s="203">
        <v>9</v>
      </c>
      <c r="I26" s="203">
        <v>1</v>
      </c>
      <c r="J26" s="345">
        <f t="shared" si="2"/>
        <v>10</v>
      </c>
      <c r="K26" s="346">
        <v>0</v>
      </c>
      <c r="L26" s="346">
        <v>11</v>
      </c>
      <c r="M26" s="346">
        <v>25</v>
      </c>
      <c r="N26" s="212">
        <f t="shared" si="3"/>
        <v>36</v>
      </c>
      <c r="O26" s="401">
        <v>0</v>
      </c>
      <c r="P26" s="401">
        <v>0</v>
      </c>
      <c r="Q26" s="401">
        <v>0</v>
      </c>
      <c r="R26" s="401">
        <v>0</v>
      </c>
      <c r="S26" s="402">
        <f t="shared" si="4"/>
        <v>0</v>
      </c>
      <c r="T26" s="203">
        <v>0</v>
      </c>
      <c r="U26" s="203">
        <v>7</v>
      </c>
      <c r="V26" s="203">
        <v>7</v>
      </c>
      <c r="W26" s="203">
        <v>4</v>
      </c>
      <c r="X26" s="345">
        <f t="shared" si="5"/>
        <v>18</v>
      </c>
      <c r="Y26" s="346">
        <v>0</v>
      </c>
      <c r="Z26" s="346">
        <v>0</v>
      </c>
      <c r="AA26" s="346">
        <v>0</v>
      </c>
      <c r="AB26" s="346">
        <v>0</v>
      </c>
      <c r="AC26" s="212">
        <f t="shared" si="6"/>
        <v>0</v>
      </c>
      <c r="AD26" s="373">
        <v>0</v>
      </c>
      <c r="AE26" s="373">
        <v>0</v>
      </c>
      <c r="AF26" s="373">
        <v>0</v>
      </c>
      <c r="AG26" s="373">
        <v>0</v>
      </c>
      <c r="AH26" s="374">
        <f t="shared" si="7"/>
        <v>0</v>
      </c>
      <c r="AI26" s="347">
        <v>0</v>
      </c>
      <c r="AJ26" s="203">
        <v>0</v>
      </c>
      <c r="AK26" s="203">
        <v>0</v>
      </c>
      <c r="AL26" s="345">
        <f t="shared" si="8"/>
        <v>0</v>
      </c>
      <c r="AM26" s="347">
        <v>0</v>
      </c>
      <c r="AN26" s="203">
        <v>0</v>
      </c>
      <c r="AO26" s="203">
        <v>0</v>
      </c>
      <c r="AP26" s="345">
        <f t="shared" si="9"/>
        <v>0</v>
      </c>
      <c r="AQ26" s="347">
        <v>0</v>
      </c>
      <c r="AR26" s="203">
        <v>0</v>
      </c>
      <c r="AS26" s="203">
        <v>0</v>
      </c>
      <c r="AT26" s="345">
        <f t="shared" si="10"/>
        <v>0</v>
      </c>
      <c r="AU26" s="348">
        <v>2</v>
      </c>
      <c r="AV26" s="191">
        <f t="shared" si="11"/>
        <v>0</v>
      </c>
      <c r="AW26" s="191">
        <f t="shared" si="12"/>
        <v>51</v>
      </c>
      <c r="AX26" s="191">
        <f t="shared" si="13"/>
        <v>47</v>
      </c>
      <c r="AY26" s="191">
        <f t="shared" si="14"/>
        <v>6</v>
      </c>
      <c r="AZ26" s="191">
        <f t="shared" si="15"/>
        <v>104</v>
      </c>
      <c r="BA26" s="203">
        <f t="shared" si="16"/>
        <v>98</v>
      </c>
      <c r="BB26" s="203">
        <f>AV26/AW26</f>
        <v>0</v>
      </c>
      <c r="BC26" s="203">
        <f>AV26/AX26</f>
        <v>0</v>
      </c>
      <c r="BD26" s="291">
        <f>AV26/BA26</f>
        <v>0</v>
      </c>
    </row>
    <row r="27" spans="1:56" ht="19.5" customHeight="1">
      <c r="A27" s="180"/>
      <c r="B27" s="181"/>
      <c r="C27" s="204"/>
      <c r="D27" s="204"/>
      <c r="E27" s="204"/>
      <c r="F27" s="382"/>
      <c r="G27" s="204"/>
      <c r="H27" s="204"/>
      <c r="I27" s="204"/>
      <c r="J27" s="382"/>
      <c r="K27" s="340"/>
      <c r="L27" s="340"/>
      <c r="M27" s="340"/>
      <c r="N27" s="383"/>
      <c r="O27" s="403"/>
      <c r="P27" s="403"/>
      <c r="Q27" s="403"/>
      <c r="R27" s="403"/>
      <c r="S27" s="404"/>
      <c r="T27" s="204"/>
      <c r="U27" s="204"/>
      <c r="V27" s="378" t="s">
        <v>256</v>
      </c>
      <c r="W27" s="204"/>
      <c r="X27" s="382"/>
      <c r="Y27" s="340"/>
      <c r="Z27" s="340"/>
      <c r="AA27" s="341"/>
      <c r="AB27" s="340"/>
      <c r="AC27" s="383"/>
      <c r="AD27" s="367"/>
      <c r="AE27" s="367"/>
      <c r="AF27" s="368"/>
      <c r="AG27" s="367"/>
      <c r="AH27" s="384"/>
      <c r="AI27" s="204"/>
      <c r="AJ27" s="204"/>
      <c r="AK27" s="204"/>
      <c r="AL27" s="382"/>
      <c r="AM27" s="385"/>
      <c r="AN27" s="204"/>
      <c r="AO27" s="204"/>
      <c r="AP27" s="382"/>
      <c r="AQ27" s="204"/>
      <c r="AR27" s="204"/>
      <c r="AS27" s="204"/>
      <c r="AT27" s="382"/>
      <c r="AU27" s="386"/>
      <c r="AV27" s="228"/>
      <c r="AW27" s="228"/>
      <c r="AX27" s="228"/>
      <c r="AY27" s="228"/>
      <c r="AZ27" s="228"/>
      <c r="BA27" s="228"/>
      <c r="BB27" s="228"/>
      <c r="BC27" s="228"/>
      <c r="BD27" s="292"/>
    </row>
    <row r="28" spans="1:56" ht="19.5" customHeight="1">
      <c r="A28" s="182">
        <v>20</v>
      </c>
      <c r="B28" s="183" t="s">
        <v>39</v>
      </c>
      <c r="C28" s="207">
        <v>0</v>
      </c>
      <c r="D28" s="207">
        <v>1</v>
      </c>
      <c r="E28" s="207">
        <v>2</v>
      </c>
      <c r="F28" s="208">
        <f t="shared" si="1"/>
        <v>3</v>
      </c>
      <c r="G28" s="207">
        <v>0</v>
      </c>
      <c r="H28" s="207">
        <v>0</v>
      </c>
      <c r="I28" s="207">
        <v>2</v>
      </c>
      <c r="J28" s="208">
        <f t="shared" si="2"/>
        <v>2</v>
      </c>
      <c r="K28" s="387">
        <v>0</v>
      </c>
      <c r="L28" s="387">
        <v>0</v>
      </c>
      <c r="M28" s="387">
        <v>0</v>
      </c>
      <c r="N28" s="333">
        <f t="shared" si="3"/>
        <v>0</v>
      </c>
      <c r="O28" s="405">
        <v>0</v>
      </c>
      <c r="P28" s="405">
        <v>0</v>
      </c>
      <c r="Q28" s="405">
        <v>0</v>
      </c>
      <c r="R28" s="405">
        <v>0</v>
      </c>
      <c r="S28" s="406">
        <f t="shared" si="4"/>
        <v>0</v>
      </c>
      <c r="T28" s="207">
        <v>0</v>
      </c>
      <c r="U28" s="207">
        <v>0</v>
      </c>
      <c r="V28" s="207">
        <v>4</v>
      </c>
      <c r="W28" s="207">
        <v>3</v>
      </c>
      <c r="X28" s="208">
        <f t="shared" si="5"/>
        <v>7</v>
      </c>
      <c r="Y28" s="387">
        <v>0</v>
      </c>
      <c r="Z28" s="387">
        <v>0</v>
      </c>
      <c r="AA28" s="387">
        <v>0</v>
      </c>
      <c r="AB28" s="387">
        <v>0</v>
      </c>
      <c r="AC28" s="333">
        <f aca="true" t="shared" si="19" ref="AC28:AC49">SUM(Y28:AB28)</f>
        <v>0</v>
      </c>
      <c r="AD28" s="388">
        <v>0</v>
      </c>
      <c r="AE28" s="388">
        <v>0</v>
      </c>
      <c r="AF28" s="388">
        <v>0</v>
      </c>
      <c r="AG28" s="388">
        <v>0</v>
      </c>
      <c r="AH28" s="370">
        <f aca="true" t="shared" si="20" ref="AH28:AH49">SUM(AD28:AG28)</f>
        <v>0</v>
      </c>
      <c r="AI28" s="219">
        <v>0</v>
      </c>
      <c r="AJ28" s="219">
        <v>0</v>
      </c>
      <c r="AK28" s="207">
        <v>0</v>
      </c>
      <c r="AL28" s="208">
        <f t="shared" si="8"/>
        <v>0</v>
      </c>
      <c r="AM28" s="223">
        <v>0</v>
      </c>
      <c r="AN28" s="219">
        <v>0</v>
      </c>
      <c r="AO28" s="207">
        <v>0</v>
      </c>
      <c r="AP28" s="208">
        <f t="shared" si="9"/>
        <v>0</v>
      </c>
      <c r="AQ28" s="219">
        <v>0</v>
      </c>
      <c r="AR28" s="207">
        <v>0</v>
      </c>
      <c r="AS28" s="207">
        <v>0</v>
      </c>
      <c r="AT28" s="208">
        <f t="shared" si="10"/>
        <v>0</v>
      </c>
      <c r="AU28" s="200">
        <v>0</v>
      </c>
      <c r="AV28" s="207">
        <f t="shared" si="11"/>
        <v>0</v>
      </c>
      <c r="AW28" s="207">
        <f t="shared" si="12"/>
        <v>1</v>
      </c>
      <c r="AX28" s="207">
        <f t="shared" si="13"/>
        <v>8</v>
      </c>
      <c r="AY28" s="207">
        <f t="shared" si="14"/>
        <v>3</v>
      </c>
      <c r="AZ28" s="207">
        <f t="shared" si="15"/>
        <v>12</v>
      </c>
      <c r="BA28" s="198">
        <f t="shared" si="16"/>
        <v>9</v>
      </c>
      <c r="BB28" s="198">
        <f t="shared" si="17"/>
        <v>0</v>
      </c>
      <c r="BC28" s="198">
        <f t="shared" si="18"/>
        <v>0</v>
      </c>
      <c r="BD28" s="290">
        <f aca="true" t="shared" si="21" ref="BD28:BD65">AV28/BA28</f>
        <v>0</v>
      </c>
    </row>
    <row r="29" spans="1:56" ht="19.5" customHeight="1">
      <c r="A29" s="177">
        <v>21</v>
      </c>
      <c r="B29" s="176" t="s">
        <v>18</v>
      </c>
      <c r="C29" s="198">
        <v>11</v>
      </c>
      <c r="D29" s="198">
        <v>14</v>
      </c>
      <c r="E29" s="198">
        <v>9</v>
      </c>
      <c r="F29" s="199">
        <f t="shared" si="1"/>
        <v>34</v>
      </c>
      <c r="G29" s="198">
        <v>1</v>
      </c>
      <c r="H29" s="198">
        <v>7</v>
      </c>
      <c r="I29" s="198">
        <v>2</v>
      </c>
      <c r="J29" s="199">
        <f t="shared" si="2"/>
        <v>10</v>
      </c>
      <c r="K29" s="330">
        <v>0</v>
      </c>
      <c r="L29" s="330">
        <v>3</v>
      </c>
      <c r="M29" s="330">
        <v>5</v>
      </c>
      <c r="N29" s="331">
        <f t="shared" si="3"/>
        <v>8</v>
      </c>
      <c r="O29" s="399">
        <v>0</v>
      </c>
      <c r="P29" s="399">
        <v>0</v>
      </c>
      <c r="Q29" s="399">
        <v>0</v>
      </c>
      <c r="R29" s="399">
        <v>0</v>
      </c>
      <c r="S29" s="400">
        <f t="shared" si="4"/>
        <v>0</v>
      </c>
      <c r="T29" s="198">
        <v>0</v>
      </c>
      <c r="U29" s="198">
        <v>5</v>
      </c>
      <c r="V29" s="198">
        <v>19</v>
      </c>
      <c r="W29" s="198">
        <v>8</v>
      </c>
      <c r="X29" s="199">
        <f t="shared" si="5"/>
        <v>32</v>
      </c>
      <c r="Y29" s="330">
        <v>0</v>
      </c>
      <c r="Z29" s="330">
        <v>0</v>
      </c>
      <c r="AA29" s="330">
        <v>0</v>
      </c>
      <c r="AB29" s="330">
        <v>0</v>
      </c>
      <c r="AC29" s="331">
        <f t="shared" si="19"/>
        <v>0</v>
      </c>
      <c r="AD29" s="365">
        <v>0</v>
      </c>
      <c r="AE29" s="365">
        <v>0</v>
      </c>
      <c r="AF29" s="365">
        <v>0</v>
      </c>
      <c r="AG29" s="365">
        <v>0</v>
      </c>
      <c r="AH29" s="366">
        <f t="shared" si="20"/>
        <v>0</v>
      </c>
      <c r="AI29" s="218">
        <v>0</v>
      </c>
      <c r="AJ29" s="198">
        <v>0</v>
      </c>
      <c r="AK29" s="198">
        <v>0</v>
      </c>
      <c r="AL29" s="199">
        <f t="shared" si="8"/>
        <v>0</v>
      </c>
      <c r="AM29" s="198">
        <v>0</v>
      </c>
      <c r="AN29" s="218">
        <v>0</v>
      </c>
      <c r="AO29" s="198">
        <v>0</v>
      </c>
      <c r="AP29" s="199">
        <f t="shared" si="9"/>
        <v>0</v>
      </c>
      <c r="AQ29" s="218">
        <v>0</v>
      </c>
      <c r="AR29" s="201">
        <v>0</v>
      </c>
      <c r="AS29" s="201">
        <v>0</v>
      </c>
      <c r="AT29" s="199">
        <f t="shared" si="10"/>
        <v>0</v>
      </c>
      <c r="AU29" s="202">
        <v>6</v>
      </c>
      <c r="AV29" s="198">
        <f t="shared" si="11"/>
        <v>12</v>
      </c>
      <c r="AW29" s="198">
        <f t="shared" si="12"/>
        <v>29</v>
      </c>
      <c r="AX29" s="198">
        <f t="shared" si="13"/>
        <v>35</v>
      </c>
      <c r="AY29" s="198">
        <f t="shared" si="14"/>
        <v>14</v>
      </c>
      <c r="AZ29" s="198">
        <f t="shared" si="15"/>
        <v>90</v>
      </c>
      <c r="BA29" s="198">
        <f t="shared" si="16"/>
        <v>64</v>
      </c>
      <c r="BB29" s="198">
        <f t="shared" si="17"/>
        <v>0.41379310344827586</v>
      </c>
      <c r="BC29" s="198">
        <f t="shared" si="18"/>
        <v>0.34285714285714286</v>
      </c>
      <c r="BD29" s="290">
        <f t="shared" si="21"/>
        <v>0.1875</v>
      </c>
    </row>
    <row r="30" spans="1:56" ht="19.5" customHeight="1">
      <c r="A30" s="177">
        <v>22</v>
      </c>
      <c r="B30" s="176" t="s">
        <v>19</v>
      </c>
      <c r="C30" s="198">
        <v>0</v>
      </c>
      <c r="D30" s="198">
        <v>33</v>
      </c>
      <c r="E30" s="198">
        <v>27</v>
      </c>
      <c r="F30" s="199">
        <f t="shared" si="1"/>
        <v>60</v>
      </c>
      <c r="G30" s="198">
        <v>0</v>
      </c>
      <c r="H30" s="198">
        <v>9</v>
      </c>
      <c r="I30" s="198">
        <v>0</v>
      </c>
      <c r="J30" s="199">
        <f t="shared" si="2"/>
        <v>9</v>
      </c>
      <c r="K30" s="330">
        <v>0</v>
      </c>
      <c r="L30" s="330">
        <v>0</v>
      </c>
      <c r="M30" s="330">
        <v>0</v>
      </c>
      <c r="N30" s="331">
        <f t="shared" si="3"/>
        <v>0</v>
      </c>
      <c r="O30" s="399">
        <v>0</v>
      </c>
      <c r="P30" s="399">
        <v>0</v>
      </c>
      <c r="Q30" s="399">
        <v>0</v>
      </c>
      <c r="R30" s="399">
        <v>0</v>
      </c>
      <c r="S30" s="400">
        <f t="shared" si="4"/>
        <v>0</v>
      </c>
      <c r="T30" s="198">
        <v>0</v>
      </c>
      <c r="U30" s="198">
        <v>4</v>
      </c>
      <c r="V30" s="198">
        <v>36</v>
      </c>
      <c r="W30" s="198">
        <v>7</v>
      </c>
      <c r="X30" s="199">
        <f t="shared" si="5"/>
        <v>47</v>
      </c>
      <c r="Y30" s="330">
        <v>0</v>
      </c>
      <c r="Z30" s="330">
        <v>0</v>
      </c>
      <c r="AA30" s="330">
        <v>0</v>
      </c>
      <c r="AB30" s="330">
        <v>0</v>
      </c>
      <c r="AC30" s="331">
        <f t="shared" si="19"/>
        <v>0</v>
      </c>
      <c r="AD30" s="365">
        <v>0</v>
      </c>
      <c r="AE30" s="365">
        <v>0</v>
      </c>
      <c r="AF30" s="365">
        <v>0</v>
      </c>
      <c r="AG30" s="365">
        <v>0</v>
      </c>
      <c r="AH30" s="366">
        <f t="shared" si="20"/>
        <v>0</v>
      </c>
      <c r="AI30" s="218">
        <v>0</v>
      </c>
      <c r="AJ30" s="218">
        <v>0</v>
      </c>
      <c r="AK30" s="198">
        <v>0</v>
      </c>
      <c r="AL30" s="199">
        <f t="shared" si="8"/>
        <v>0</v>
      </c>
      <c r="AM30" s="218">
        <v>0</v>
      </c>
      <c r="AN30" s="218">
        <v>0</v>
      </c>
      <c r="AO30" s="198">
        <v>0</v>
      </c>
      <c r="AP30" s="199">
        <f t="shared" si="9"/>
        <v>0</v>
      </c>
      <c r="AQ30" s="218">
        <v>0</v>
      </c>
      <c r="AR30" s="198">
        <v>0</v>
      </c>
      <c r="AS30" s="198">
        <v>0</v>
      </c>
      <c r="AT30" s="199">
        <f t="shared" si="10"/>
        <v>0</v>
      </c>
      <c r="AU30" s="200">
        <v>9</v>
      </c>
      <c r="AV30" s="198">
        <f t="shared" si="11"/>
        <v>0</v>
      </c>
      <c r="AW30" s="198">
        <f t="shared" si="12"/>
        <v>46</v>
      </c>
      <c r="AX30" s="198">
        <f t="shared" si="13"/>
        <v>63</v>
      </c>
      <c r="AY30" s="198">
        <f t="shared" si="14"/>
        <v>16</v>
      </c>
      <c r="AZ30" s="198">
        <f t="shared" si="15"/>
        <v>125</v>
      </c>
      <c r="BA30" s="198">
        <f t="shared" si="16"/>
        <v>109</v>
      </c>
      <c r="BB30" s="198">
        <f t="shared" si="17"/>
        <v>0</v>
      </c>
      <c r="BC30" s="198">
        <f t="shared" si="18"/>
        <v>0</v>
      </c>
      <c r="BD30" s="290">
        <f t="shared" si="21"/>
        <v>0</v>
      </c>
    </row>
    <row r="31" spans="1:56" ht="18" customHeight="1">
      <c r="A31" s="177">
        <v>23</v>
      </c>
      <c r="B31" s="176" t="s">
        <v>141</v>
      </c>
      <c r="C31" s="198">
        <v>0</v>
      </c>
      <c r="D31" s="198">
        <v>17</v>
      </c>
      <c r="E31" s="198">
        <v>10</v>
      </c>
      <c r="F31" s="199">
        <f t="shared" si="1"/>
        <v>27</v>
      </c>
      <c r="G31" s="198">
        <v>0</v>
      </c>
      <c r="H31" s="198">
        <v>1</v>
      </c>
      <c r="I31" s="198">
        <v>1</v>
      </c>
      <c r="J31" s="199">
        <f t="shared" si="2"/>
        <v>2</v>
      </c>
      <c r="K31" s="330">
        <v>0</v>
      </c>
      <c r="L31" s="330">
        <v>0</v>
      </c>
      <c r="M31" s="330">
        <v>0</v>
      </c>
      <c r="N31" s="331">
        <f t="shared" si="3"/>
        <v>0</v>
      </c>
      <c r="O31" s="399">
        <v>0</v>
      </c>
      <c r="P31" s="399">
        <v>2</v>
      </c>
      <c r="Q31" s="399">
        <v>0</v>
      </c>
      <c r="R31" s="399">
        <v>14</v>
      </c>
      <c r="S31" s="400">
        <f t="shared" si="4"/>
        <v>16</v>
      </c>
      <c r="T31" s="198">
        <v>0</v>
      </c>
      <c r="U31" s="198">
        <v>5</v>
      </c>
      <c r="V31" s="198">
        <v>12</v>
      </c>
      <c r="W31" s="198">
        <v>13</v>
      </c>
      <c r="X31" s="199">
        <f t="shared" si="5"/>
        <v>30</v>
      </c>
      <c r="Y31" s="330">
        <v>0</v>
      </c>
      <c r="Z31" s="330">
        <v>0</v>
      </c>
      <c r="AA31" s="330">
        <v>0</v>
      </c>
      <c r="AB31" s="330">
        <v>0</v>
      </c>
      <c r="AC31" s="331">
        <f t="shared" si="19"/>
        <v>0</v>
      </c>
      <c r="AD31" s="365">
        <v>0</v>
      </c>
      <c r="AE31" s="365">
        <v>0</v>
      </c>
      <c r="AF31" s="365">
        <v>0</v>
      </c>
      <c r="AG31" s="365">
        <v>0</v>
      </c>
      <c r="AH31" s="366">
        <f t="shared" si="20"/>
        <v>0</v>
      </c>
      <c r="AI31" s="218">
        <v>0</v>
      </c>
      <c r="AJ31" s="218">
        <v>0</v>
      </c>
      <c r="AK31" s="198">
        <v>0</v>
      </c>
      <c r="AL31" s="199">
        <f t="shared" si="8"/>
        <v>0</v>
      </c>
      <c r="AM31" s="218">
        <v>0</v>
      </c>
      <c r="AN31" s="218">
        <v>0</v>
      </c>
      <c r="AO31" s="198">
        <v>0</v>
      </c>
      <c r="AP31" s="199">
        <f t="shared" si="9"/>
        <v>0</v>
      </c>
      <c r="AQ31" s="218">
        <v>0</v>
      </c>
      <c r="AR31" s="198">
        <v>0</v>
      </c>
      <c r="AS31" s="198">
        <v>0</v>
      </c>
      <c r="AT31" s="199">
        <f t="shared" si="10"/>
        <v>0</v>
      </c>
      <c r="AU31" s="200">
        <v>25</v>
      </c>
      <c r="AV31" s="198">
        <f t="shared" si="11"/>
        <v>0</v>
      </c>
      <c r="AW31" s="198">
        <f t="shared" si="12"/>
        <v>25</v>
      </c>
      <c r="AX31" s="198">
        <f t="shared" si="13"/>
        <v>23</v>
      </c>
      <c r="AY31" s="198">
        <f t="shared" si="14"/>
        <v>52</v>
      </c>
      <c r="AZ31" s="198">
        <f t="shared" si="15"/>
        <v>100</v>
      </c>
      <c r="BA31" s="198">
        <f t="shared" si="16"/>
        <v>48</v>
      </c>
      <c r="BB31" s="198">
        <f t="shared" si="17"/>
        <v>0</v>
      </c>
      <c r="BC31" s="198">
        <f t="shared" si="18"/>
        <v>0</v>
      </c>
      <c r="BD31" s="290">
        <f t="shared" si="21"/>
        <v>0</v>
      </c>
    </row>
    <row r="32" spans="1:56" ht="18" customHeight="1">
      <c r="A32" s="177">
        <v>24</v>
      </c>
      <c r="B32" s="187" t="s">
        <v>40</v>
      </c>
      <c r="C32" s="201">
        <v>0</v>
      </c>
      <c r="D32" s="201">
        <v>18</v>
      </c>
      <c r="E32" s="201">
        <v>10</v>
      </c>
      <c r="F32" s="199">
        <f t="shared" si="1"/>
        <v>28</v>
      </c>
      <c r="G32" s="201">
        <v>0</v>
      </c>
      <c r="H32" s="201">
        <v>0</v>
      </c>
      <c r="I32" s="201">
        <v>0</v>
      </c>
      <c r="J32" s="199">
        <f t="shared" si="2"/>
        <v>0</v>
      </c>
      <c r="K32" s="338">
        <v>0</v>
      </c>
      <c r="L32" s="338">
        <v>0</v>
      </c>
      <c r="M32" s="338">
        <v>0</v>
      </c>
      <c r="N32" s="331">
        <f t="shared" si="3"/>
        <v>0</v>
      </c>
      <c r="O32" s="399">
        <v>0</v>
      </c>
      <c r="P32" s="399">
        <v>0</v>
      </c>
      <c r="Q32" s="399">
        <v>0</v>
      </c>
      <c r="R32" s="399">
        <v>0</v>
      </c>
      <c r="S32" s="400">
        <f t="shared" si="4"/>
        <v>0</v>
      </c>
      <c r="T32" s="201">
        <v>0</v>
      </c>
      <c r="U32" s="201">
        <v>0</v>
      </c>
      <c r="V32" s="201">
        <v>0</v>
      </c>
      <c r="W32" s="201">
        <v>0</v>
      </c>
      <c r="X32" s="199">
        <f t="shared" si="5"/>
        <v>0</v>
      </c>
      <c r="Y32" s="330">
        <v>0</v>
      </c>
      <c r="Z32" s="330">
        <v>0</v>
      </c>
      <c r="AA32" s="330">
        <v>0</v>
      </c>
      <c r="AB32" s="330">
        <v>0</v>
      </c>
      <c r="AC32" s="331">
        <f t="shared" si="19"/>
        <v>0</v>
      </c>
      <c r="AD32" s="365">
        <v>0</v>
      </c>
      <c r="AE32" s="365">
        <v>0</v>
      </c>
      <c r="AF32" s="365">
        <v>0</v>
      </c>
      <c r="AG32" s="365">
        <v>0</v>
      </c>
      <c r="AH32" s="366">
        <f t="shared" si="20"/>
        <v>0</v>
      </c>
      <c r="AI32" s="218">
        <v>0</v>
      </c>
      <c r="AJ32" s="218">
        <v>0</v>
      </c>
      <c r="AK32" s="198">
        <v>0</v>
      </c>
      <c r="AL32" s="199">
        <f t="shared" si="8"/>
        <v>0</v>
      </c>
      <c r="AM32" s="218">
        <v>0</v>
      </c>
      <c r="AN32" s="218">
        <v>0</v>
      </c>
      <c r="AO32" s="198">
        <v>0</v>
      </c>
      <c r="AP32" s="199">
        <f t="shared" si="9"/>
        <v>0</v>
      </c>
      <c r="AQ32" s="218">
        <v>0</v>
      </c>
      <c r="AR32" s="198">
        <v>0</v>
      </c>
      <c r="AS32" s="198">
        <v>0</v>
      </c>
      <c r="AT32" s="199">
        <f t="shared" si="10"/>
        <v>0</v>
      </c>
      <c r="AU32" s="202">
        <v>57</v>
      </c>
      <c r="AV32" s="198">
        <f t="shared" si="11"/>
        <v>0</v>
      </c>
      <c r="AW32" s="198">
        <f t="shared" si="12"/>
        <v>18</v>
      </c>
      <c r="AX32" s="198">
        <f t="shared" si="13"/>
        <v>10</v>
      </c>
      <c r="AY32" s="198">
        <f t="shared" si="14"/>
        <v>57</v>
      </c>
      <c r="AZ32" s="198">
        <f t="shared" si="15"/>
        <v>85</v>
      </c>
      <c r="BA32" s="198">
        <f t="shared" si="16"/>
        <v>28</v>
      </c>
      <c r="BB32" s="198">
        <f t="shared" si="17"/>
        <v>0</v>
      </c>
      <c r="BC32" s="198">
        <f t="shared" si="18"/>
        <v>0</v>
      </c>
      <c r="BD32" s="290">
        <f t="shared" si="21"/>
        <v>0</v>
      </c>
    </row>
    <row r="33" spans="1:56" ht="18" customHeight="1">
      <c r="A33" s="177">
        <v>25</v>
      </c>
      <c r="B33" s="216" t="s">
        <v>41</v>
      </c>
      <c r="C33" s="201">
        <v>0</v>
      </c>
      <c r="D33" s="201">
        <v>30</v>
      </c>
      <c r="E33" s="201">
        <v>12</v>
      </c>
      <c r="F33" s="199">
        <f t="shared" si="1"/>
        <v>42</v>
      </c>
      <c r="G33" s="201">
        <v>0</v>
      </c>
      <c r="H33" s="201">
        <v>0</v>
      </c>
      <c r="I33" s="201">
        <v>1</v>
      </c>
      <c r="J33" s="199">
        <f t="shared" si="2"/>
        <v>1</v>
      </c>
      <c r="K33" s="338">
        <v>0</v>
      </c>
      <c r="L33" s="338">
        <v>0</v>
      </c>
      <c r="M33" s="338">
        <v>0</v>
      </c>
      <c r="N33" s="331">
        <f t="shared" si="3"/>
        <v>0</v>
      </c>
      <c r="O33" s="399">
        <v>0</v>
      </c>
      <c r="P33" s="399">
        <v>2</v>
      </c>
      <c r="Q33" s="399">
        <v>0</v>
      </c>
      <c r="R33" s="399">
        <v>2</v>
      </c>
      <c r="S33" s="400">
        <f t="shared" si="4"/>
        <v>4</v>
      </c>
      <c r="T33" s="201">
        <v>0</v>
      </c>
      <c r="U33" s="201">
        <v>0</v>
      </c>
      <c r="V33" s="201">
        <v>11</v>
      </c>
      <c r="W33" s="201">
        <v>31</v>
      </c>
      <c r="X33" s="199">
        <f t="shared" si="5"/>
        <v>42</v>
      </c>
      <c r="Y33" s="330">
        <v>0</v>
      </c>
      <c r="Z33" s="330">
        <v>0</v>
      </c>
      <c r="AA33" s="330">
        <v>13</v>
      </c>
      <c r="AB33" s="330">
        <v>74</v>
      </c>
      <c r="AC33" s="331">
        <f t="shared" si="19"/>
        <v>87</v>
      </c>
      <c r="AD33" s="365">
        <v>0</v>
      </c>
      <c r="AE33" s="365">
        <v>0</v>
      </c>
      <c r="AF33" s="365">
        <v>0</v>
      </c>
      <c r="AG33" s="365">
        <v>0</v>
      </c>
      <c r="AH33" s="366">
        <f t="shared" si="20"/>
        <v>0</v>
      </c>
      <c r="AI33" s="218">
        <v>0</v>
      </c>
      <c r="AJ33" s="218">
        <v>0</v>
      </c>
      <c r="AK33" s="198">
        <v>0</v>
      </c>
      <c r="AL33" s="199">
        <f t="shared" si="8"/>
        <v>0</v>
      </c>
      <c r="AM33" s="218">
        <v>0</v>
      </c>
      <c r="AN33" s="218">
        <v>0</v>
      </c>
      <c r="AO33" s="198">
        <v>0</v>
      </c>
      <c r="AP33" s="199">
        <f t="shared" si="9"/>
        <v>0</v>
      </c>
      <c r="AQ33" s="218">
        <v>0</v>
      </c>
      <c r="AR33" s="198">
        <v>0</v>
      </c>
      <c r="AS33" s="198">
        <v>0</v>
      </c>
      <c r="AT33" s="199">
        <f t="shared" si="10"/>
        <v>0</v>
      </c>
      <c r="AU33" s="202">
        <v>111</v>
      </c>
      <c r="AV33" s="198">
        <f t="shared" si="11"/>
        <v>0</v>
      </c>
      <c r="AW33" s="198">
        <f t="shared" si="12"/>
        <v>32</v>
      </c>
      <c r="AX33" s="198">
        <f t="shared" si="13"/>
        <v>37</v>
      </c>
      <c r="AY33" s="198">
        <f t="shared" si="14"/>
        <v>218</v>
      </c>
      <c r="AZ33" s="198">
        <f t="shared" si="15"/>
        <v>287</v>
      </c>
      <c r="BA33" s="198">
        <f t="shared" si="16"/>
        <v>69</v>
      </c>
      <c r="BB33" s="198">
        <f t="shared" si="17"/>
        <v>0</v>
      </c>
      <c r="BC33" s="198">
        <f t="shared" si="18"/>
        <v>0</v>
      </c>
      <c r="BD33" s="290">
        <f t="shared" si="21"/>
        <v>0</v>
      </c>
    </row>
    <row r="34" spans="1:56" ht="18" customHeight="1">
      <c r="A34" s="177">
        <v>26</v>
      </c>
      <c r="B34" s="139" t="s">
        <v>42</v>
      </c>
      <c r="C34" s="201">
        <v>16</v>
      </c>
      <c r="D34" s="201">
        <v>1</v>
      </c>
      <c r="E34" s="201">
        <v>1</v>
      </c>
      <c r="F34" s="199">
        <f t="shared" si="1"/>
        <v>18</v>
      </c>
      <c r="G34" s="201">
        <v>12</v>
      </c>
      <c r="H34" s="201">
        <v>1</v>
      </c>
      <c r="I34" s="201">
        <v>1</v>
      </c>
      <c r="J34" s="199">
        <f t="shared" si="2"/>
        <v>14</v>
      </c>
      <c r="K34" s="338">
        <v>6</v>
      </c>
      <c r="L34" s="338">
        <v>4</v>
      </c>
      <c r="M34" s="338">
        <v>4</v>
      </c>
      <c r="N34" s="331">
        <f t="shared" si="3"/>
        <v>14</v>
      </c>
      <c r="O34" s="399">
        <v>0</v>
      </c>
      <c r="P34" s="399">
        <v>0</v>
      </c>
      <c r="Q34" s="399">
        <v>0</v>
      </c>
      <c r="R34" s="399">
        <v>0</v>
      </c>
      <c r="S34" s="400">
        <f t="shared" si="4"/>
        <v>0</v>
      </c>
      <c r="T34" s="201">
        <v>4</v>
      </c>
      <c r="U34" s="201">
        <v>1</v>
      </c>
      <c r="V34" s="201">
        <v>11</v>
      </c>
      <c r="W34" s="201">
        <v>4</v>
      </c>
      <c r="X34" s="199">
        <f t="shared" si="5"/>
        <v>20</v>
      </c>
      <c r="Y34" s="330">
        <v>0</v>
      </c>
      <c r="Z34" s="330">
        <v>0</v>
      </c>
      <c r="AA34" s="330">
        <v>0</v>
      </c>
      <c r="AB34" s="330">
        <v>0</v>
      </c>
      <c r="AC34" s="331">
        <f t="shared" si="19"/>
        <v>0</v>
      </c>
      <c r="AD34" s="365">
        <v>0</v>
      </c>
      <c r="AE34" s="365">
        <v>0</v>
      </c>
      <c r="AF34" s="365">
        <v>0</v>
      </c>
      <c r="AG34" s="365">
        <v>0</v>
      </c>
      <c r="AH34" s="366">
        <f t="shared" si="20"/>
        <v>0</v>
      </c>
      <c r="AI34" s="220">
        <v>0</v>
      </c>
      <c r="AJ34" s="218">
        <v>0</v>
      </c>
      <c r="AK34" s="198">
        <v>0</v>
      </c>
      <c r="AL34" s="199">
        <f t="shared" si="8"/>
        <v>0</v>
      </c>
      <c r="AM34" s="218">
        <v>0</v>
      </c>
      <c r="AN34" s="218">
        <v>0</v>
      </c>
      <c r="AO34" s="198">
        <v>0</v>
      </c>
      <c r="AP34" s="199">
        <f t="shared" si="9"/>
        <v>0</v>
      </c>
      <c r="AQ34" s="218">
        <v>3</v>
      </c>
      <c r="AR34" s="198">
        <v>0</v>
      </c>
      <c r="AS34" s="198">
        <v>0</v>
      </c>
      <c r="AT34" s="199">
        <f t="shared" si="10"/>
        <v>3</v>
      </c>
      <c r="AU34" s="202">
        <v>0</v>
      </c>
      <c r="AV34" s="198">
        <f t="shared" si="11"/>
        <v>41</v>
      </c>
      <c r="AW34" s="198">
        <f t="shared" si="12"/>
        <v>7</v>
      </c>
      <c r="AX34" s="198">
        <f t="shared" si="13"/>
        <v>17</v>
      </c>
      <c r="AY34" s="198">
        <f t="shared" si="14"/>
        <v>4</v>
      </c>
      <c r="AZ34" s="198">
        <f t="shared" si="15"/>
        <v>69</v>
      </c>
      <c r="BA34" s="198">
        <f t="shared" si="16"/>
        <v>24</v>
      </c>
      <c r="BB34" s="198">
        <f t="shared" si="17"/>
        <v>5.857142857142857</v>
      </c>
      <c r="BC34" s="198">
        <f t="shared" si="18"/>
        <v>2.411764705882353</v>
      </c>
      <c r="BD34" s="290">
        <f t="shared" si="21"/>
        <v>1.7083333333333333</v>
      </c>
    </row>
    <row r="35" spans="1:56" ht="18" customHeight="1">
      <c r="A35" s="177">
        <v>27</v>
      </c>
      <c r="B35" s="187" t="s">
        <v>107</v>
      </c>
      <c r="C35" s="201">
        <v>0</v>
      </c>
      <c r="D35" s="201">
        <v>1</v>
      </c>
      <c r="E35" s="201">
        <v>0</v>
      </c>
      <c r="F35" s="199">
        <f t="shared" si="1"/>
        <v>1</v>
      </c>
      <c r="G35" s="201">
        <v>0</v>
      </c>
      <c r="H35" s="201">
        <v>0</v>
      </c>
      <c r="I35" s="201">
        <v>0</v>
      </c>
      <c r="J35" s="199">
        <f t="shared" si="2"/>
        <v>0</v>
      </c>
      <c r="K35" s="338">
        <v>0</v>
      </c>
      <c r="L35" s="338">
        <v>0</v>
      </c>
      <c r="M35" s="338">
        <v>0</v>
      </c>
      <c r="N35" s="331">
        <f t="shared" si="3"/>
        <v>0</v>
      </c>
      <c r="O35" s="399">
        <v>0</v>
      </c>
      <c r="P35" s="399">
        <v>0</v>
      </c>
      <c r="Q35" s="399">
        <v>0</v>
      </c>
      <c r="R35" s="399">
        <v>0</v>
      </c>
      <c r="S35" s="400">
        <f t="shared" si="4"/>
        <v>0</v>
      </c>
      <c r="T35" s="201">
        <v>0</v>
      </c>
      <c r="U35" s="201">
        <v>3</v>
      </c>
      <c r="V35" s="201">
        <v>3</v>
      </c>
      <c r="W35" s="201">
        <v>1</v>
      </c>
      <c r="X35" s="199">
        <f t="shared" si="5"/>
        <v>7</v>
      </c>
      <c r="Y35" s="330">
        <v>0</v>
      </c>
      <c r="Z35" s="330">
        <v>0</v>
      </c>
      <c r="AA35" s="330">
        <v>0</v>
      </c>
      <c r="AB35" s="330">
        <v>0</v>
      </c>
      <c r="AC35" s="331">
        <f t="shared" si="19"/>
        <v>0</v>
      </c>
      <c r="AD35" s="365">
        <v>0</v>
      </c>
      <c r="AE35" s="365">
        <v>0</v>
      </c>
      <c r="AF35" s="365">
        <v>0</v>
      </c>
      <c r="AG35" s="365">
        <v>0</v>
      </c>
      <c r="AH35" s="366">
        <f t="shared" si="20"/>
        <v>0</v>
      </c>
      <c r="AI35" s="218">
        <v>0</v>
      </c>
      <c r="AJ35" s="218">
        <v>0</v>
      </c>
      <c r="AK35" s="198">
        <v>0</v>
      </c>
      <c r="AL35" s="199">
        <f t="shared" si="8"/>
        <v>0</v>
      </c>
      <c r="AM35" s="218">
        <v>0</v>
      </c>
      <c r="AN35" s="218">
        <v>0</v>
      </c>
      <c r="AO35" s="198">
        <v>0</v>
      </c>
      <c r="AP35" s="199">
        <f t="shared" si="9"/>
        <v>0</v>
      </c>
      <c r="AQ35" s="218">
        <v>0</v>
      </c>
      <c r="AR35" s="198">
        <v>0</v>
      </c>
      <c r="AS35" s="198">
        <v>0</v>
      </c>
      <c r="AT35" s="199">
        <f t="shared" si="10"/>
        <v>0</v>
      </c>
      <c r="AU35" s="202">
        <v>0</v>
      </c>
      <c r="AV35" s="198">
        <f t="shared" si="11"/>
        <v>0</v>
      </c>
      <c r="AW35" s="198">
        <f t="shared" si="12"/>
        <v>4</v>
      </c>
      <c r="AX35" s="198">
        <f t="shared" si="13"/>
        <v>3</v>
      </c>
      <c r="AY35" s="198">
        <f t="shared" si="14"/>
        <v>1</v>
      </c>
      <c r="AZ35" s="198">
        <f t="shared" si="15"/>
        <v>8</v>
      </c>
      <c r="BA35" s="198">
        <f t="shared" si="16"/>
        <v>7</v>
      </c>
      <c r="BB35" s="198">
        <f t="shared" si="17"/>
        <v>0</v>
      </c>
      <c r="BC35" s="198">
        <f t="shared" si="18"/>
        <v>0</v>
      </c>
      <c r="BD35" s="290">
        <f t="shared" si="21"/>
        <v>0</v>
      </c>
    </row>
    <row r="36" spans="1:56" ht="18" customHeight="1">
      <c r="A36" s="177">
        <v>28</v>
      </c>
      <c r="B36" s="139" t="s">
        <v>102</v>
      </c>
      <c r="C36" s="201">
        <v>0</v>
      </c>
      <c r="D36" s="201">
        <v>0</v>
      </c>
      <c r="E36" s="201">
        <v>0</v>
      </c>
      <c r="F36" s="199">
        <f t="shared" si="1"/>
        <v>0</v>
      </c>
      <c r="G36" s="201">
        <v>5</v>
      </c>
      <c r="H36" s="201">
        <v>4</v>
      </c>
      <c r="I36" s="201">
        <v>2</v>
      </c>
      <c r="J36" s="199">
        <f t="shared" si="2"/>
        <v>11</v>
      </c>
      <c r="K36" s="338">
        <v>0</v>
      </c>
      <c r="L36" s="338">
        <v>0</v>
      </c>
      <c r="M36" s="338">
        <v>0</v>
      </c>
      <c r="N36" s="331">
        <f t="shared" si="3"/>
        <v>0</v>
      </c>
      <c r="O36" s="399">
        <v>0</v>
      </c>
      <c r="P36" s="399">
        <v>0</v>
      </c>
      <c r="Q36" s="399">
        <v>0</v>
      </c>
      <c r="R36" s="399">
        <v>0</v>
      </c>
      <c r="S36" s="400">
        <f t="shared" si="4"/>
        <v>0</v>
      </c>
      <c r="T36" s="201">
        <v>0</v>
      </c>
      <c r="U36" s="201">
        <v>1</v>
      </c>
      <c r="V36" s="201">
        <v>1</v>
      </c>
      <c r="W36" s="201">
        <v>5</v>
      </c>
      <c r="X36" s="199">
        <f t="shared" si="5"/>
        <v>7</v>
      </c>
      <c r="Y36" s="330">
        <v>0</v>
      </c>
      <c r="Z36" s="330">
        <v>0</v>
      </c>
      <c r="AA36" s="330">
        <v>0</v>
      </c>
      <c r="AB36" s="330">
        <v>0</v>
      </c>
      <c r="AC36" s="331">
        <f t="shared" si="19"/>
        <v>0</v>
      </c>
      <c r="AD36" s="365">
        <v>0</v>
      </c>
      <c r="AE36" s="365">
        <v>0</v>
      </c>
      <c r="AF36" s="365">
        <v>0</v>
      </c>
      <c r="AG36" s="365">
        <v>0</v>
      </c>
      <c r="AH36" s="366">
        <f t="shared" si="20"/>
        <v>0</v>
      </c>
      <c r="AI36" s="220">
        <v>0</v>
      </c>
      <c r="AJ36" s="201">
        <v>0</v>
      </c>
      <c r="AK36" s="201">
        <v>0</v>
      </c>
      <c r="AL36" s="199">
        <f t="shared" si="8"/>
        <v>0</v>
      </c>
      <c r="AM36" s="218">
        <v>0</v>
      </c>
      <c r="AN36" s="201">
        <v>0</v>
      </c>
      <c r="AO36" s="201">
        <v>0</v>
      </c>
      <c r="AP36" s="199">
        <f t="shared" si="9"/>
        <v>0</v>
      </c>
      <c r="AQ36" s="218">
        <v>0</v>
      </c>
      <c r="AR36" s="201">
        <v>0</v>
      </c>
      <c r="AS36" s="201">
        <v>0</v>
      </c>
      <c r="AT36" s="199">
        <f t="shared" si="10"/>
        <v>0</v>
      </c>
      <c r="AU36" s="202">
        <v>0</v>
      </c>
      <c r="AV36" s="198">
        <f t="shared" si="11"/>
        <v>5</v>
      </c>
      <c r="AW36" s="198">
        <f t="shared" si="12"/>
        <v>5</v>
      </c>
      <c r="AX36" s="198">
        <f t="shared" si="13"/>
        <v>3</v>
      </c>
      <c r="AY36" s="198">
        <f t="shared" si="14"/>
        <v>5</v>
      </c>
      <c r="AZ36" s="198">
        <f t="shared" si="15"/>
        <v>18</v>
      </c>
      <c r="BA36" s="198">
        <f t="shared" si="16"/>
        <v>8</v>
      </c>
      <c r="BB36" s="198">
        <f aca="true" t="shared" si="22" ref="BB36:BB46">AV36/AW36</f>
        <v>1</v>
      </c>
      <c r="BC36" s="198">
        <f aca="true" t="shared" si="23" ref="BC36:BC46">AV36/AX36</f>
        <v>1.6666666666666667</v>
      </c>
      <c r="BD36" s="290">
        <f aca="true" t="shared" si="24" ref="BD36:BD46">AV36/BA36</f>
        <v>0.625</v>
      </c>
    </row>
    <row r="37" spans="1:56" ht="18" customHeight="1">
      <c r="A37" s="177">
        <v>29</v>
      </c>
      <c r="B37" s="139" t="s">
        <v>101</v>
      </c>
      <c r="C37" s="201">
        <v>3</v>
      </c>
      <c r="D37" s="201">
        <v>0</v>
      </c>
      <c r="E37" s="201">
        <v>1</v>
      </c>
      <c r="F37" s="199">
        <f t="shared" si="1"/>
        <v>4</v>
      </c>
      <c r="G37" s="201">
        <v>5</v>
      </c>
      <c r="H37" s="201">
        <v>0</v>
      </c>
      <c r="I37" s="201">
        <v>0</v>
      </c>
      <c r="J37" s="199">
        <f t="shared" si="2"/>
        <v>5</v>
      </c>
      <c r="K37" s="338">
        <v>0</v>
      </c>
      <c r="L37" s="338">
        <v>0</v>
      </c>
      <c r="M37" s="338">
        <v>0</v>
      </c>
      <c r="N37" s="331">
        <f t="shared" si="3"/>
        <v>0</v>
      </c>
      <c r="O37" s="399">
        <v>0</v>
      </c>
      <c r="P37" s="399">
        <v>0</v>
      </c>
      <c r="Q37" s="399">
        <v>0</v>
      </c>
      <c r="R37" s="399">
        <v>0</v>
      </c>
      <c r="S37" s="400">
        <f t="shared" si="4"/>
        <v>0</v>
      </c>
      <c r="T37" s="201">
        <v>0</v>
      </c>
      <c r="U37" s="201">
        <v>5</v>
      </c>
      <c r="V37" s="201">
        <v>4</v>
      </c>
      <c r="W37" s="201">
        <v>2</v>
      </c>
      <c r="X37" s="199">
        <f t="shared" si="5"/>
        <v>11</v>
      </c>
      <c r="Y37" s="330">
        <v>0</v>
      </c>
      <c r="Z37" s="330">
        <v>0</v>
      </c>
      <c r="AA37" s="330">
        <v>0</v>
      </c>
      <c r="AB37" s="330">
        <v>0</v>
      </c>
      <c r="AC37" s="331">
        <f t="shared" si="19"/>
        <v>0</v>
      </c>
      <c r="AD37" s="365">
        <v>0</v>
      </c>
      <c r="AE37" s="365">
        <v>0</v>
      </c>
      <c r="AF37" s="365">
        <v>0</v>
      </c>
      <c r="AG37" s="365">
        <v>0</v>
      </c>
      <c r="AH37" s="366">
        <f t="shared" si="20"/>
        <v>0</v>
      </c>
      <c r="AI37" s="220">
        <v>0</v>
      </c>
      <c r="AJ37" s="201">
        <v>0</v>
      </c>
      <c r="AK37" s="201">
        <v>0</v>
      </c>
      <c r="AL37" s="199">
        <f t="shared" si="8"/>
        <v>0</v>
      </c>
      <c r="AM37" s="218">
        <v>0</v>
      </c>
      <c r="AN37" s="201">
        <v>0</v>
      </c>
      <c r="AO37" s="201">
        <v>0</v>
      </c>
      <c r="AP37" s="199">
        <f t="shared" si="9"/>
        <v>0</v>
      </c>
      <c r="AQ37" s="218">
        <v>0</v>
      </c>
      <c r="AR37" s="201">
        <v>0</v>
      </c>
      <c r="AS37" s="201">
        <v>0</v>
      </c>
      <c r="AT37" s="199">
        <f t="shared" si="10"/>
        <v>0</v>
      </c>
      <c r="AU37" s="202">
        <v>0</v>
      </c>
      <c r="AV37" s="198">
        <f t="shared" si="11"/>
        <v>8</v>
      </c>
      <c r="AW37" s="198">
        <f t="shared" si="12"/>
        <v>5</v>
      </c>
      <c r="AX37" s="198">
        <f t="shared" si="13"/>
        <v>5</v>
      </c>
      <c r="AY37" s="198">
        <f t="shared" si="14"/>
        <v>2</v>
      </c>
      <c r="AZ37" s="198">
        <f t="shared" si="15"/>
        <v>20</v>
      </c>
      <c r="BA37" s="198">
        <f t="shared" si="16"/>
        <v>10</v>
      </c>
      <c r="BB37" s="198">
        <f t="shared" si="22"/>
        <v>1.6</v>
      </c>
      <c r="BC37" s="198">
        <f t="shared" si="23"/>
        <v>1.6</v>
      </c>
      <c r="BD37" s="290">
        <f t="shared" si="24"/>
        <v>0.8</v>
      </c>
    </row>
    <row r="38" spans="1:56" ht="18" customHeight="1">
      <c r="A38" s="177">
        <v>30</v>
      </c>
      <c r="B38" s="101" t="s">
        <v>106</v>
      </c>
      <c r="C38" s="201">
        <v>0</v>
      </c>
      <c r="D38" s="201">
        <v>0</v>
      </c>
      <c r="E38" s="201">
        <v>0</v>
      </c>
      <c r="F38" s="199">
        <f t="shared" si="1"/>
        <v>0</v>
      </c>
      <c r="G38" s="201">
        <v>0</v>
      </c>
      <c r="H38" s="201">
        <v>1</v>
      </c>
      <c r="I38" s="201">
        <v>2</v>
      </c>
      <c r="J38" s="199">
        <f t="shared" si="2"/>
        <v>3</v>
      </c>
      <c r="K38" s="338">
        <v>0</v>
      </c>
      <c r="L38" s="338">
        <v>0</v>
      </c>
      <c r="M38" s="338">
        <v>4</v>
      </c>
      <c r="N38" s="331">
        <f t="shared" si="3"/>
        <v>4</v>
      </c>
      <c r="O38" s="399">
        <v>0</v>
      </c>
      <c r="P38" s="399">
        <v>0</v>
      </c>
      <c r="Q38" s="399">
        <v>0</v>
      </c>
      <c r="R38" s="399">
        <v>0</v>
      </c>
      <c r="S38" s="400">
        <f t="shared" si="4"/>
        <v>0</v>
      </c>
      <c r="T38" s="201">
        <v>0</v>
      </c>
      <c r="U38" s="201">
        <v>0</v>
      </c>
      <c r="V38" s="201">
        <v>0</v>
      </c>
      <c r="W38" s="201">
        <v>1</v>
      </c>
      <c r="X38" s="199">
        <f t="shared" si="5"/>
        <v>1</v>
      </c>
      <c r="Y38" s="330">
        <v>0</v>
      </c>
      <c r="Z38" s="330">
        <v>0</v>
      </c>
      <c r="AA38" s="330">
        <v>4</v>
      </c>
      <c r="AB38" s="330">
        <v>0</v>
      </c>
      <c r="AC38" s="331">
        <f t="shared" si="19"/>
        <v>4</v>
      </c>
      <c r="AD38" s="365">
        <v>0</v>
      </c>
      <c r="AE38" s="365">
        <v>0</v>
      </c>
      <c r="AF38" s="365">
        <v>0</v>
      </c>
      <c r="AG38" s="365">
        <v>0</v>
      </c>
      <c r="AH38" s="366">
        <f t="shared" si="20"/>
        <v>0</v>
      </c>
      <c r="AI38" s="220">
        <v>0</v>
      </c>
      <c r="AJ38" s="201">
        <v>0</v>
      </c>
      <c r="AK38" s="201">
        <v>0</v>
      </c>
      <c r="AL38" s="199">
        <f t="shared" si="8"/>
        <v>0</v>
      </c>
      <c r="AM38" s="218">
        <v>0</v>
      </c>
      <c r="AN38" s="201">
        <v>0</v>
      </c>
      <c r="AO38" s="201">
        <v>0</v>
      </c>
      <c r="AP38" s="199">
        <f t="shared" si="9"/>
        <v>0</v>
      </c>
      <c r="AQ38" s="218">
        <v>0</v>
      </c>
      <c r="AR38" s="201">
        <v>0</v>
      </c>
      <c r="AS38" s="201">
        <v>0</v>
      </c>
      <c r="AT38" s="199">
        <f t="shared" si="10"/>
        <v>0</v>
      </c>
      <c r="AU38" s="202">
        <v>0</v>
      </c>
      <c r="AV38" s="198">
        <f t="shared" si="11"/>
        <v>0</v>
      </c>
      <c r="AW38" s="198">
        <f t="shared" si="12"/>
        <v>1</v>
      </c>
      <c r="AX38" s="198">
        <f t="shared" si="13"/>
        <v>10</v>
      </c>
      <c r="AY38" s="198">
        <f t="shared" si="14"/>
        <v>1</v>
      </c>
      <c r="AZ38" s="198">
        <f t="shared" si="15"/>
        <v>12</v>
      </c>
      <c r="BA38" s="198">
        <f t="shared" si="16"/>
        <v>11</v>
      </c>
      <c r="BB38" s="198">
        <f t="shared" si="22"/>
        <v>0</v>
      </c>
      <c r="BC38" s="198">
        <f t="shared" si="23"/>
        <v>0</v>
      </c>
      <c r="BD38" s="290">
        <f t="shared" si="24"/>
        <v>0</v>
      </c>
    </row>
    <row r="39" spans="1:56" ht="18" customHeight="1">
      <c r="A39" s="177">
        <v>31</v>
      </c>
      <c r="B39" s="216" t="s">
        <v>245</v>
      </c>
      <c r="C39" s="201">
        <v>0</v>
      </c>
      <c r="D39" s="201">
        <v>0</v>
      </c>
      <c r="E39" s="201">
        <v>0</v>
      </c>
      <c r="F39" s="199">
        <f t="shared" si="1"/>
        <v>0</v>
      </c>
      <c r="G39" s="201">
        <v>0</v>
      </c>
      <c r="H39" s="201">
        <v>1</v>
      </c>
      <c r="I39" s="201">
        <v>3</v>
      </c>
      <c r="J39" s="199">
        <f t="shared" si="2"/>
        <v>4</v>
      </c>
      <c r="K39" s="338">
        <v>0</v>
      </c>
      <c r="L39" s="338">
        <v>0</v>
      </c>
      <c r="M39" s="338">
        <v>2</v>
      </c>
      <c r="N39" s="331">
        <f t="shared" si="3"/>
        <v>2</v>
      </c>
      <c r="O39" s="399">
        <v>0</v>
      </c>
      <c r="P39" s="399">
        <v>0</v>
      </c>
      <c r="Q39" s="399">
        <v>0</v>
      </c>
      <c r="R39" s="399">
        <v>1</v>
      </c>
      <c r="S39" s="400">
        <f t="shared" si="4"/>
        <v>1</v>
      </c>
      <c r="T39" s="201">
        <v>0</v>
      </c>
      <c r="U39" s="201">
        <v>0</v>
      </c>
      <c r="V39" s="201">
        <v>0</v>
      </c>
      <c r="W39" s="201">
        <v>0</v>
      </c>
      <c r="X39" s="199">
        <f t="shared" si="5"/>
        <v>0</v>
      </c>
      <c r="Y39" s="330">
        <v>0</v>
      </c>
      <c r="Z39" s="330">
        <v>0</v>
      </c>
      <c r="AA39" s="330">
        <v>0</v>
      </c>
      <c r="AB39" s="330">
        <v>0</v>
      </c>
      <c r="AC39" s="331">
        <f t="shared" si="19"/>
        <v>0</v>
      </c>
      <c r="AD39" s="365">
        <v>0</v>
      </c>
      <c r="AE39" s="365">
        <v>0</v>
      </c>
      <c r="AF39" s="365">
        <v>0</v>
      </c>
      <c r="AG39" s="365">
        <v>0</v>
      </c>
      <c r="AH39" s="366">
        <f t="shared" si="20"/>
        <v>0</v>
      </c>
      <c r="AI39" s="220">
        <v>0</v>
      </c>
      <c r="AJ39" s="201">
        <v>0</v>
      </c>
      <c r="AK39" s="201">
        <v>0</v>
      </c>
      <c r="AL39" s="199">
        <f t="shared" si="8"/>
        <v>0</v>
      </c>
      <c r="AM39" s="218">
        <v>0</v>
      </c>
      <c r="AN39" s="201">
        <v>0</v>
      </c>
      <c r="AO39" s="201">
        <v>0</v>
      </c>
      <c r="AP39" s="199">
        <f t="shared" si="9"/>
        <v>0</v>
      </c>
      <c r="AQ39" s="218">
        <v>0</v>
      </c>
      <c r="AR39" s="201">
        <v>0</v>
      </c>
      <c r="AS39" s="201">
        <v>0</v>
      </c>
      <c r="AT39" s="199">
        <f t="shared" si="10"/>
        <v>0</v>
      </c>
      <c r="AU39" s="202">
        <v>0</v>
      </c>
      <c r="AV39" s="198">
        <f t="shared" si="11"/>
        <v>0</v>
      </c>
      <c r="AW39" s="198">
        <f t="shared" si="12"/>
        <v>1</v>
      </c>
      <c r="AX39" s="198">
        <f t="shared" si="13"/>
        <v>5</v>
      </c>
      <c r="AY39" s="198">
        <f t="shared" si="14"/>
        <v>1</v>
      </c>
      <c r="AZ39" s="198">
        <f t="shared" si="15"/>
        <v>7</v>
      </c>
      <c r="BA39" s="198">
        <f t="shared" si="16"/>
        <v>6</v>
      </c>
      <c r="BB39" s="198">
        <f t="shared" si="22"/>
        <v>0</v>
      </c>
      <c r="BC39" s="198">
        <f t="shared" si="23"/>
        <v>0</v>
      </c>
      <c r="BD39" s="290">
        <f t="shared" si="24"/>
        <v>0</v>
      </c>
    </row>
    <row r="40" spans="1:56" ht="18" customHeight="1">
      <c r="A40" s="177">
        <v>32</v>
      </c>
      <c r="B40" s="139" t="s">
        <v>124</v>
      </c>
      <c r="C40" s="201">
        <v>0</v>
      </c>
      <c r="D40" s="201">
        <v>0</v>
      </c>
      <c r="E40" s="201">
        <v>0</v>
      </c>
      <c r="F40" s="199">
        <f t="shared" si="1"/>
        <v>0</v>
      </c>
      <c r="G40" s="201">
        <v>0</v>
      </c>
      <c r="H40" s="201">
        <v>0</v>
      </c>
      <c r="I40" s="201">
        <v>0</v>
      </c>
      <c r="J40" s="199">
        <f t="shared" si="2"/>
        <v>0</v>
      </c>
      <c r="K40" s="338">
        <v>0</v>
      </c>
      <c r="L40" s="338">
        <v>0</v>
      </c>
      <c r="M40" s="338">
        <v>0</v>
      </c>
      <c r="N40" s="331">
        <f t="shared" si="3"/>
        <v>0</v>
      </c>
      <c r="O40" s="399">
        <v>0</v>
      </c>
      <c r="P40" s="399">
        <v>0</v>
      </c>
      <c r="Q40" s="399">
        <v>0</v>
      </c>
      <c r="R40" s="399">
        <v>0</v>
      </c>
      <c r="S40" s="400">
        <f t="shared" si="4"/>
        <v>0</v>
      </c>
      <c r="T40" s="201">
        <v>0</v>
      </c>
      <c r="U40" s="201">
        <v>0</v>
      </c>
      <c r="V40" s="201">
        <v>7</v>
      </c>
      <c r="W40" s="201">
        <v>2</v>
      </c>
      <c r="X40" s="199">
        <f t="shared" si="5"/>
        <v>9</v>
      </c>
      <c r="Y40" s="330">
        <v>0</v>
      </c>
      <c r="Z40" s="330">
        <v>0</v>
      </c>
      <c r="AA40" s="330">
        <v>0</v>
      </c>
      <c r="AB40" s="330">
        <v>0</v>
      </c>
      <c r="AC40" s="331">
        <f t="shared" si="19"/>
        <v>0</v>
      </c>
      <c r="AD40" s="365">
        <v>0</v>
      </c>
      <c r="AE40" s="365">
        <v>0</v>
      </c>
      <c r="AF40" s="365">
        <v>0</v>
      </c>
      <c r="AG40" s="365">
        <v>0</v>
      </c>
      <c r="AH40" s="366">
        <f t="shared" si="20"/>
        <v>0</v>
      </c>
      <c r="AI40" s="220">
        <v>0</v>
      </c>
      <c r="AJ40" s="201">
        <v>0</v>
      </c>
      <c r="AK40" s="201">
        <v>0</v>
      </c>
      <c r="AL40" s="199">
        <f t="shared" si="8"/>
        <v>0</v>
      </c>
      <c r="AM40" s="218">
        <v>0</v>
      </c>
      <c r="AN40" s="201">
        <v>0</v>
      </c>
      <c r="AO40" s="201">
        <v>0</v>
      </c>
      <c r="AP40" s="199">
        <f t="shared" si="9"/>
        <v>0</v>
      </c>
      <c r="AQ40" s="218">
        <v>0</v>
      </c>
      <c r="AR40" s="201">
        <v>0</v>
      </c>
      <c r="AS40" s="201">
        <v>0</v>
      </c>
      <c r="AT40" s="199">
        <f t="shared" si="10"/>
        <v>0</v>
      </c>
      <c r="AU40" s="202">
        <v>0</v>
      </c>
      <c r="AV40" s="198">
        <f t="shared" si="11"/>
        <v>0</v>
      </c>
      <c r="AW40" s="198">
        <f t="shared" si="12"/>
        <v>0</v>
      </c>
      <c r="AX40" s="198">
        <f t="shared" si="13"/>
        <v>7</v>
      </c>
      <c r="AY40" s="198">
        <f t="shared" si="14"/>
        <v>2</v>
      </c>
      <c r="AZ40" s="198">
        <f t="shared" si="15"/>
        <v>9</v>
      </c>
      <c r="BA40" s="198">
        <f t="shared" si="16"/>
        <v>7</v>
      </c>
      <c r="BB40" s="198" t="e">
        <f t="shared" si="22"/>
        <v>#DIV/0!</v>
      </c>
      <c r="BC40" s="198">
        <f t="shared" si="23"/>
        <v>0</v>
      </c>
      <c r="BD40" s="290">
        <f t="shared" si="24"/>
        <v>0</v>
      </c>
    </row>
    <row r="41" spans="1:56" ht="18" customHeight="1">
      <c r="A41" s="177">
        <v>33</v>
      </c>
      <c r="B41" s="139" t="s">
        <v>118</v>
      </c>
      <c r="C41" s="201">
        <v>0</v>
      </c>
      <c r="D41" s="201">
        <v>1</v>
      </c>
      <c r="E41" s="201">
        <v>0</v>
      </c>
      <c r="F41" s="199">
        <f t="shared" si="1"/>
        <v>1</v>
      </c>
      <c r="G41" s="201">
        <v>0</v>
      </c>
      <c r="H41" s="201">
        <v>1</v>
      </c>
      <c r="I41" s="201">
        <v>0</v>
      </c>
      <c r="J41" s="199">
        <f t="shared" si="2"/>
        <v>1</v>
      </c>
      <c r="K41" s="338">
        <v>0</v>
      </c>
      <c r="L41" s="338">
        <v>8</v>
      </c>
      <c r="M41" s="338">
        <v>3</v>
      </c>
      <c r="N41" s="331">
        <f t="shared" si="3"/>
        <v>11</v>
      </c>
      <c r="O41" s="407">
        <v>0</v>
      </c>
      <c r="P41" s="407">
        <v>0</v>
      </c>
      <c r="Q41" s="407">
        <v>0</v>
      </c>
      <c r="R41" s="407">
        <v>0</v>
      </c>
      <c r="S41" s="400">
        <f t="shared" si="4"/>
        <v>0</v>
      </c>
      <c r="T41" s="201">
        <v>0</v>
      </c>
      <c r="U41" s="201">
        <v>0</v>
      </c>
      <c r="V41" s="201">
        <v>0</v>
      </c>
      <c r="W41" s="201">
        <v>0</v>
      </c>
      <c r="X41" s="199">
        <f t="shared" si="5"/>
        <v>0</v>
      </c>
      <c r="Y41" s="330">
        <v>0</v>
      </c>
      <c r="Z41" s="330">
        <v>0</v>
      </c>
      <c r="AA41" s="330">
        <v>0</v>
      </c>
      <c r="AB41" s="330">
        <v>0</v>
      </c>
      <c r="AC41" s="331">
        <f t="shared" si="19"/>
        <v>0</v>
      </c>
      <c r="AD41" s="365">
        <v>0</v>
      </c>
      <c r="AE41" s="365">
        <v>0</v>
      </c>
      <c r="AF41" s="365">
        <v>0</v>
      </c>
      <c r="AG41" s="365">
        <v>0</v>
      </c>
      <c r="AH41" s="366">
        <f t="shared" si="20"/>
        <v>0</v>
      </c>
      <c r="AI41" s="220">
        <v>0</v>
      </c>
      <c r="AJ41" s="201">
        <v>0</v>
      </c>
      <c r="AK41" s="201">
        <v>0</v>
      </c>
      <c r="AL41" s="199">
        <f t="shared" si="8"/>
        <v>0</v>
      </c>
      <c r="AM41" s="220">
        <v>0</v>
      </c>
      <c r="AN41" s="201">
        <v>0</v>
      </c>
      <c r="AO41" s="201">
        <v>0</v>
      </c>
      <c r="AP41" s="199">
        <f t="shared" si="9"/>
        <v>0</v>
      </c>
      <c r="AQ41" s="220">
        <v>0</v>
      </c>
      <c r="AR41" s="201">
        <v>0</v>
      </c>
      <c r="AS41" s="201">
        <v>0</v>
      </c>
      <c r="AT41" s="199">
        <f t="shared" si="10"/>
        <v>0</v>
      </c>
      <c r="AU41" s="202">
        <v>0</v>
      </c>
      <c r="AV41" s="198">
        <f t="shared" si="11"/>
        <v>0</v>
      </c>
      <c r="AW41" s="198">
        <f t="shared" si="12"/>
        <v>10</v>
      </c>
      <c r="AX41" s="198">
        <f t="shared" si="13"/>
        <v>3</v>
      </c>
      <c r="AY41" s="198">
        <f t="shared" si="14"/>
        <v>0</v>
      </c>
      <c r="AZ41" s="198">
        <f t="shared" si="15"/>
        <v>13</v>
      </c>
      <c r="BA41" s="198">
        <f t="shared" si="16"/>
        <v>13</v>
      </c>
      <c r="BB41" s="201">
        <f t="shared" si="22"/>
        <v>0</v>
      </c>
      <c r="BC41" s="201">
        <f t="shared" si="23"/>
        <v>0</v>
      </c>
      <c r="BD41" s="293">
        <f t="shared" si="24"/>
        <v>0</v>
      </c>
    </row>
    <row r="42" spans="1:56" ht="18" customHeight="1">
      <c r="A42" s="177">
        <v>34</v>
      </c>
      <c r="B42" s="176" t="s">
        <v>125</v>
      </c>
      <c r="C42" s="198">
        <v>0</v>
      </c>
      <c r="D42" s="198">
        <v>0</v>
      </c>
      <c r="E42" s="198">
        <v>0</v>
      </c>
      <c r="F42" s="199">
        <f t="shared" si="1"/>
        <v>0</v>
      </c>
      <c r="G42" s="198">
        <v>0</v>
      </c>
      <c r="H42" s="198">
        <v>0</v>
      </c>
      <c r="I42" s="198">
        <v>0</v>
      </c>
      <c r="J42" s="199">
        <f t="shared" si="2"/>
        <v>0</v>
      </c>
      <c r="K42" s="330">
        <v>0</v>
      </c>
      <c r="L42" s="330">
        <v>0</v>
      </c>
      <c r="M42" s="330">
        <v>0</v>
      </c>
      <c r="N42" s="331">
        <f t="shared" si="3"/>
        <v>0</v>
      </c>
      <c r="O42" s="399">
        <v>0</v>
      </c>
      <c r="P42" s="399">
        <v>0</v>
      </c>
      <c r="Q42" s="399">
        <v>0</v>
      </c>
      <c r="R42" s="399">
        <v>0</v>
      </c>
      <c r="S42" s="400">
        <f t="shared" si="4"/>
        <v>0</v>
      </c>
      <c r="T42" s="198">
        <v>0</v>
      </c>
      <c r="U42" s="198">
        <v>0</v>
      </c>
      <c r="V42" s="198">
        <v>0</v>
      </c>
      <c r="W42" s="198">
        <v>0</v>
      </c>
      <c r="X42" s="199">
        <f t="shared" si="5"/>
        <v>0</v>
      </c>
      <c r="Y42" s="330">
        <v>0</v>
      </c>
      <c r="Z42" s="330">
        <v>0</v>
      </c>
      <c r="AA42" s="330">
        <v>5</v>
      </c>
      <c r="AB42" s="330">
        <v>0</v>
      </c>
      <c r="AC42" s="331">
        <f t="shared" si="19"/>
        <v>5</v>
      </c>
      <c r="AD42" s="365">
        <v>0</v>
      </c>
      <c r="AE42" s="365">
        <v>0</v>
      </c>
      <c r="AF42" s="365">
        <v>0</v>
      </c>
      <c r="AG42" s="365">
        <v>0</v>
      </c>
      <c r="AH42" s="366">
        <f t="shared" si="20"/>
        <v>0</v>
      </c>
      <c r="AI42" s="218">
        <v>0</v>
      </c>
      <c r="AJ42" s="198">
        <v>0</v>
      </c>
      <c r="AK42" s="198">
        <v>0</v>
      </c>
      <c r="AL42" s="199">
        <f t="shared" si="8"/>
        <v>0</v>
      </c>
      <c r="AM42" s="218">
        <v>0</v>
      </c>
      <c r="AN42" s="198">
        <v>0</v>
      </c>
      <c r="AO42" s="198">
        <v>0</v>
      </c>
      <c r="AP42" s="199">
        <f t="shared" si="9"/>
        <v>0</v>
      </c>
      <c r="AQ42" s="218">
        <v>0</v>
      </c>
      <c r="AR42" s="198">
        <v>0</v>
      </c>
      <c r="AS42" s="198">
        <v>0</v>
      </c>
      <c r="AT42" s="199">
        <f t="shared" si="10"/>
        <v>0</v>
      </c>
      <c r="AU42" s="202">
        <v>0</v>
      </c>
      <c r="AV42" s="198">
        <f t="shared" si="11"/>
        <v>0</v>
      </c>
      <c r="AW42" s="198">
        <f t="shared" si="12"/>
        <v>0</v>
      </c>
      <c r="AX42" s="198">
        <f t="shared" si="13"/>
        <v>5</v>
      </c>
      <c r="AY42" s="198">
        <f t="shared" si="14"/>
        <v>0</v>
      </c>
      <c r="AZ42" s="198">
        <f t="shared" si="15"/>
        <v>5</v>
      </c>
      <c r="BA42" s="198">
        <f t="shared" si="16"/>
        <v>5</v>
      </c>
      <c r="BB42" s="198" t="e">
        <f t="shared" si="22"/>
        <v>#DIV/0!</v>
      </c>
      <c r="BC42" s="198">
        <f t="shared" si="23"/>
        <v>0</v>
      </c>
      <c r="BD42" s="290">
        <f t="shared" si="24"/>
        <v>0</v>
      </c>
    </row>
    <row r="43" spans="1:56" ht="18" customHeight="1">
      <c r="A43" s="177">
        <v>35</v>
      </c>
      <c r="B43" s="141" t="s">
        <v>251</v>
      </c>
      <c r="C43" s="198">
        <v>0</v>
      </c>
      <c r="D43" s="198">
        <v>0</v>
      </c>
      <c r="E43" s="198">
        <v>0</v>
      </c>
      <c r="F43" s="199">
        <f t="shared" si="1"/>
        <v>0</v>
      </c>
      <c r="G43" s="198">
        <v>0</v>
      </c>
      <c r="H43" s="198">
        <v>0</v>
      </c>
      <c r="I43" s="198">
        <v>0</v>
      </c>
      <c r="J43" s="199">
        <f t="shared" si="2"/>
        <v>0</v>
      </c>
      <c r="K43" s="330">
        <v>0</v>
      </c>
      <c r="L43" s="330">
        <v>1</v>
      </c>
      <c r="M43" s="330">
        <v>0</v>
      </c>
      <c r="N43" s="331">
        <f t="shared" si="3"/>
        <v>1</v>
      </c>
      <c r="O43" s="399">
        <v>0</v>
      </c>
      <c r="P43" s="399">
        <v>0</v>
      </c>
      <c r="Q43" s="399">
        <v>0</v>
      </c>
      <c r="R43" s="399">
        <v>0</v>
      </c>
      <c r="S43" s="400">
        <f t="shared" si="4"/>
        <v>0</v>
      </c>
      <c r="T43" s="198">
        <v>0</v>
      </c>
      <c r="U43" s="198">
        <v>0</v>
      </c>
      <c r="V43" s="198">
        <v>0</v>
      </c>
      <c r="W43" s="198">
        <v>0</v>
      </c>
      <c r="X43" s="199">
        <f t="shared" si="5"/>
        <v>0</v>
      </c>
      <c r="Y43" s="330">
        <v>0</v>
      </c>
      <c r="Z43" s="330">
        <v>0</v>
      </c>
      <c r="AA43" s="330">
        <v>0</v>
      </c>
      <c r="AB43" s="330">
        <v>0</v>
      </c>
      <c r="AC43" s="331">
        <f t="shared" si="19"/>
        <v>0</v>
      </c>
      <c r="AD43" s="365">
        <v>0</v>
      </c>
      <c r="AE43" s="365">
        <v>0</v>
      </c>
      <c r="AF43" s="365">
        <v>0</v>
      </c>
      <c r="AG43" s="365">
        <v>0</v>
      </c>
      <c r="AH43" s="366">
        <f t="shared" si="20"/>
        <v>0</v>
      </c>
      <c r="AI43" s="218">
        <v>0</v>
      </c>
      <c r="AJ43" s="198">
        <v>0</v>
      </c>
      <c r="AK43" s="198">
        <v>0</v>
      </c>
      <c r="AL43" s="199">
        <f t="shared" si="8"/>
        <v>0</v>
      </c>
      <c r="AM43" s="218">
        <v>0</v>
      </c>
      <c r="AN43" s="198">
        <v>0</v>
      </c>
      <c r="AO43" s="198">
        <v>0</v>
      </c>
      <c r="AP43" s="199">
        <f t="shared" si="9"/>
        <v>0</v>
      </c>
      <c r="AQ43" s="218">
        <v>0</v>
      </c>
      <c r="AR43" s="198">
        <v>0</v>
      </c>
      <c r="AS43" s="198">
        <v>0</v>
      </c>
      <c r="AT43" s="199">
        <f t="shared" si="10"/>
        <v>0</v>
      </c>
      <c r="AU43" s="202">
        <v>0</v>
      </c>
      <c r="AV43" s="198">
        <f t="shared" si="11"/>
        <v>0</v>
      </c>
      <c r="AW43" s="198">
        <f t="shared" si="12"/>
        <v>1</v>
      </c>
      <c r="AX43" s="198">
        <f t="shared" si="13"/>
        <v>0</v>
      </c>
      <c r="AY43" s="198">
        <f t="shared" si="14"/>
        <v>0</v>
      </c>
      <c r="AZ43" s="198">
        <f t="shared" si="15"/>
        <v>1</v>
      </c>
      <c r="BA43" s="198">
        <f t="shared" si="16"/>
        <v>1</v>
      </c>
      <c r="BB43" s="198">
        <f>AV43/AW43</f>
        <v>0</v>
      </c>
      <c r="BC43" s="198" t="e">
        <f>AV43/AX43</f>
        <v>#DIV/0!</v>
      </c>
      <c r="BD43" s="290">
        <f>AV43/BA43</f>
        <v>0</v>
      </c>
    </row>
    <row r="44" spans="1:56" ht="18" customHeight="1">
      <c r="A44" s="177">
        <v>36</v>
      </c>
      <c r="B44" s="176" t="s">
        <v>184</v>
      </c>
      <c r="C44" s="198">
        <v>0</v>
      </c>
      <c r="D44" s="198">
        <v>0</v>
      </c>
      <c r="E44" s="198">
        <v>0</v>
      </c>
      <c r="F44" s="199">
        <f t="shared" si="1"/>
        <v>0</v>
      </c>
      <c r="G44" s="198">
        <v>0</v>
      </c>
      <c r="H44" s="198">
        <v>0</v>
      </c>
      <c r="I44" s="198">
        <v>0</v>
      </c>
      <c r="J44" s="199">
        <f t="shared" si="2"/>
        <v>0</v>
      </c>
      <c r="K44" s="338">
        <v>0</v>
      </c>
      <c r="L44" s="338">
        <v>0</v>
      </c>
      <c r="M44" s="338">
        <v>0</v>
      </c>
      <c r="N44" s="331">
        <f t="shared" si="3"/>
        <v>0</v>
      </c>
      <c r="O44" s="399">
        <v>0</v>
      </c>
      <c r="P44" s="399">
        <v>0</v>
      </c>
      <c r="Q44" s="399">
        <v>0</v>
      </c>
      <c r="R44" s="399">
        <v>0</v>
      </c>
      <c r="S44" s="400">
        <f t="shared" si="4"/>
        <v>0</v>
      </c>
      <c r="T44" s="198">
        <v>0</v>
      </c>
      <c r="U44" s="198">
        <v>0</v>
      </c>
      <c r="V44" s="198">
        <v>0</v>
      </c>
      <c r="W44" s="198">
        <v>0</v>
      </c>
      <c r="X44" s="199">
        <f t="shared" si="5"/>
        <v>0</v>
      </c>
      <c r="Y44" s="330">
        <v>0</v>
      </c>
      <c r="Z44" s="330">
        <v>0</v>
      </c>
      <c r="AA44" s="330">
        <v>0</v>
      </c>
      <c r="AB44" s="330">
        <v>56</v>
      </c>
      <c r="AC44" s="331">
        <f t="shared" si="19"/>
        <v>56</v>
      </c>
      <c r="AD44" s="365">
        <v>0</v>
      </c>
      <c r="AE44" s="365">
        <v>0</v>
      </c>
      <c r="AF44" s="365">
        <v>0</v>
      </c>
      <c r="AG44" s="365">
        <v>0</v>
      </c>
      <c r="AH44" s="366">
        <f t="shared" si="20"/>
        <v>0</v>
      </c>
      <c r="AI44" s="218">
        <v>0</v>
      </c>
      <c r="AJ44" s="198">
        <v>0</v>
      </c>
      <c r="AK44" s="198">
        <v>0</v>
      </c>
      <c r="AL44" s="199">
        <f t="shared" si="8"/>
        <v>0</v>
      </c>
      <c r="AM44" s="218">
        <v>0</v>
      </c>
      <c r="AN44" s="198">
        <v>0</v>
      </c>
      <c r="AO44" s="198">
        <v>0</v>
      </c>
      <c r="AP44" s="199">
        <f t="shared" si="9"/>
        <v>0</v>
      </c>
      <c r="AQ44" s="218">
        <v>0</v>
      </c>
      <c r="AR44" s="198">
        <v>0</v>
      </c>
      <c r="AS44" s="198">
        <v>0</v>
      </c>
      <c r="AT44" s="199">
        <f t="shared" si="10"/>
        <v>0</v>
      </c>
      <c r="AU44" s="200">
        <v>0</v>
      </c>
      <c r="AV44" s="198">
        <f t="shared" si="11"/>
        <v>0</v>
      </c>
      <c r="AW44" s="198">
        <f t="shared" si="12"/>
        <v>0</v>
      </c>
      <c r="AX44" s="198">
        <f t="shared" si="13"/>
        <v>0</v>
      </c>
      <c r="AY44" s="198">
        <f t="shared" si="14"/>
        <v>56</v>
      </c>
      <c r="AZ44" s="198">
        <f t="shared" si="15"/>
        <v>56</v>
      </c>
      <c r="BA44" s="198">
        <f t="shared" si="16"/>
        <v>0</v>
      </c>
      <c r="BB44" s="198" t="e">
        <f t="shared" si="22"/>
        <v>#DIV/0!</v>
      </c>
      <c r="BC44" s="198" t="e">
        <f t="shared" si="23"/>
        <v>#DIV/0!</v>
      </c>
      <c r="BD44" s="290" t="e">
        <f t="shared" si="24"/>
        <v>#DIV/0!</v>
      </c>
    </row>
    <row r="45" spans="1:56" ht="18" customHeight="1">
      <c r="A45" s="177">
        <v>37</v>
      </c>
      <c r="B45" s="184" t="s">
        <v>185</v>
      </c>
      <c r="C45" s="210">
        <v>0</v>
      </c>
      <c r="D45" s="210">
        <v>0</v>
      </c>
      <c r="E45" s="210">
        <v>0</v>
      </c>
      <c r="F45" s="199">
        <f t="shared" si="1"/>
        <v>0</v>
      </c>
      <c r="G45" s="210">
        <v>0</v>
      </c>
      <c r="H45" s="210">
        <v>0</v>
      </c>
      <c r="I45" s="210">
        <v>0</v>
      </c>
      <c r="J45" s="199">
        <f t="shared" si="2"/>
        <v>0</v>
      </c>
      <c r="K45" s="338">
        <v>0</v>
      </c>
      <c r="L45" s="338">
        <v>0</v>
      </c>
      <c r="M45" s="338">
        <v>0</v>
      </c>
      <c r="N45" s="331">
        <f t="shared" si="3"/>
        <v>0</v>
      </c>
      <c r="O45" s="399">
        <v>0</v>
      </c>
      <c r="P45" s="399">
        <v>0</v>
      </c>
      <c r="Q45" s="399">
        <v>0</v>
      </c>
      <c r="R45" s="399">
        <v>0</v>
      </c>
      <c r="S45" s="400">
        <f t="shared" si="4"/>
        <v>0</v>
      </c>
      <c r="T45" s="210">
        <v>0</v>
      </c>
      <c r="U45" s="210">
        <v>0</v>
      </c>
      <c r="V45" s="210">
        <v>0</v>
      </c>
      <c r="W45" s="210">
        <v>0</v>
      </c>
      <c r="X45" s="199">
        <f t="shared" si="5"/>
        <v>0</v>
      </c>
      <c r="Y45" s="330">
        <v>0</v>
      </c>
      <c r="Z45" s="330">
        <v>0</v>
      </c>
      <c r="AA45" s="330">
        <v>0</v>
      </c>
      <c r="AB45" s="330">
        <v>38</v>
      </c>
      <c r="AC45" s="331">
        <f t="shared" si="19"/>
        <v>38</v>
      </c>
      <c r="AD45" s="365">
        <v>0</v>
      </c>
      <c r="AE45" s="365">
        <v>0</v>
      </c>
      <c r="AF45" s="365">
        <v>0</v>
      </c>
      <c r="AG45" s="365">
        <v>0</v>
      </c>
      <c r="AH45" s="366">
        <f t="shared" si="20"/>
        <v>0</v>
      </c>
      <c r="AI45" s="222">
        <v>0</v>
      </c>
      <c r="AJ45" s="198">
        <v>0</v>
      </c>
      <c r="AK45" s="198">
        <v>0</v>
      </c>
      <c r="AL45" s="199">
        <f t="shared" si="8"/>
        <v>0</v>
      </c>
      <c r="AM45" s="220">
        <v>0</v>
      </c>
      <c r="AN45" s="198">
        <v>0</v>
      </c>
      <c r="AO45" s="198">
        <v>0</v>
      </c>
      <c r="AP45" s="199">
        <f t="shared" si="9"/>
        <v>0</v>
      </c>
      <c r="AQ45" s="220">
        <v>0</v>
      </c>
      <c r="AR45" s="198">
        <v>0</v>
      </c>
      <c r="AS45" s="198">
        <v>0</v>
      </c>
      <c r="AT45" s="199">
        <f t="shared" si="10"/>
        <v>0</v>
      </c>
      <c r="AU45" s="211">
        <v>0</v>
      </c>
      <c r="AV45" s="198">
        <f t="shared" si="11"/>
        <v>0</v>
      </c>
      <c r="AW45" s="198">
        <f t="shared" si="12"/>
        <v>0</v>
      </c>
      <c r="AX45" s="198">
        <f t="shared" si="13"/>
        <v>0</v>
      </c>
      <c r="AY45" s="198">
        <f t="shared" si="14"/>
        <v>38</v>
      </c>
      <c r="AZ45" s="198">
        <f t="shared" si="15"/>
        <v>38</v>
      </c>
      <c r="BA45" s="198">
        <f t="shared" si="16"/>
        <v>0</v>
      </c>
      <c r="BB45" s="198" t="e">
        <f t="shared" si="22"/>
        <v>#DIV/0!</v>
      </c>
      <c r="BC45" s="198" t="e">
        <f t="shared" si="23"/>
        <v>#DIV/0!</v>
      </c>
      <c r="BD45" s="290" t="e">
        <f t="shared" si="24"/>
        <v>#DIV/0!</v>
      </c>
    </row>
    <row r="46" spans="1:56" ht="18" customHeight="1">
      <c r="A46" s="177">
        <v>38</v>
      </c>
      <c r="B46" s="184" t="s">
        <v>186</v>
      </c>
      <c r="C46" s="210">
        <v>0</v>
      </c>
      <c r="D46" s="210">
        <v>0</v>
      </c>
      <c r="E46" s="210">
        <v>0</v>
      </c>
      <c r="F46" s="199">
        <f t="shared" si="1"/>
        <v>0</v>
      </c>
      <c r="G46" s="210">
        <v>0</v>
      </c>
      <c r="H46" s="210">
        <v>0</v>
      </c>
      <c r="I46" s="210">
        <v>0</v>
      </c>
      <c r="J46" s="199">
        <f t="shared" si="2"/>
        <v>0</v>
      </c>
      <c r="K46" s="338">
        <v>0</v>
      </c>
      <c r="L46" s="338">
        <v>0</v>
      </c>
      <c r="M46" s="338">
        <v>0</v>
      </c>
      <c r="N46" s="331">
        <f t="shared" si="3"/>
        <v>0</v>
      </c>
      <c r="O46" s="399">
        <v>0</v>
      </c>
      <c r="P46" s="399">
        <v>0</v>
      </c>
      <c r="Q46" s="399">
        <v>0</v>
      </c>
      <c r="R46" s="399">
        <v>0</v>
      </c>
      <c r="S46" s="400">
        <f t="shared" si="4"/>
        <v>0</v>
      </c>
      <c r="T46" s="210">
        <v>0</v>
      </c>
      <c r="U46" s="210">
        <v>0</v>
      </c>
      <c r="V46" s="210">
        <v>1</v>
      </c>
      <c r="W46" s="210">
        <v>0</v>
      </c>
      <c r="X46" s="199">
        <f t="shared" si="5"/>
        <v>1</v>
      </c>
      <c r="Y46" s="330">
        <v>0</v>
      </c>
      <c r="Z46" s="330">
        <v>0</v>
      </c>
      <c r="AA46" s="330">
        <v>0</v>
      </c>
      <c r="AB46" s="330">
        <v>0</v>
      </c>
      <c r="AC46" s="331">
        <f t="shared" si="19"/>
        <v>0</v>
      </c>
      <c r="AD46" s="365">
        <v>0</v>
      </c>
      <c r="AE46" s="365">
        <v>0</v>
      </c>
      <c r="AF46" s="365">
        <v>0</v>
      </c>
      <c r="AG46" s="365">
        <v>0</v>
      </c>
      <c r="AH46" s="366">
        <f t="shared" si="20"/>
        <v>0</v>
      </c>
      <c r="AI46" s="222">
        <v>0</v>
      </c>
      <c r="AJ46" s="198">
        <v>0</v>
      </c>
      <c r="AK46" s="198">
        <v>0</v>
      </c>
      <c r="AL46" s="199">
        <f t="shared" si="8"/>
        <v>0</v>
      </c>
      <c r="AM46" s="221">
        <v>0</v>
      </c>
      <c r="AN46" s="198">
        <v>0</v>
      </c>
      <c r="AO46" s="198">
        <v>0</v>
      </c>
      <c r="AP46" s="199">
        <f t="shared" si="9"/>
        <v>0</v>
      </c>
      <c r="AQ46" s="221">
        <v>0</v>
      </c>
      <c r="AR46" s="198">
        <v>0</v>
      </c>
      <c r="AS46" s="198">
        <v>0</v>
      </c>
      <c r="AT46" s="199">
        <f t="shared" si="10"/>
        <v>0</v>
      </c>
      <c r="AU46" s="211">
        <v>0</v>
      </c>
      <c r="AV46" s="198">
        <f t="shared" si="11"/>
        <v>0</v>
      </c>
      <c r="AW46" s="198">
        <f t="shared" si="12"/>
        <v>0</v>
      </c>
      <c r="AX46" s="198">
        <f t="shared" si="13"/>
        <v>1</v>
      </c>
      <c r="AY46" s="198">
        <f t="shared" si="14"/>
        <v>0</v>
      </c>
      <c r="AZ46" s="198">
        <f t="shared" si="15"/>
        <v>1</v>
      </c>
      <c r="BA46" s="198">
        <f t="shared" si="16"/>
        <v>1</v>
      </c>
      <c r="BB46" s="198" t="e">
        <f t="shared" si="22"/>
        <v>#DIV/0!</v>
      </c>
      <c r="BC46" s="198">
        <f t="shared" si="23"/>
        <v>0</v>
      </c>
      <c r="BD46" s="290">
        <f t="shared" si="24"/>
        <v>0</v>
      </c>
    </row>
    <row r="47" spans="1:56" ht="18" customHeight="1">
      <c r="A47" s="177">
        <v>39</v>
      </c>
      <c r="B47" s="139" t="s">
        <v>166</v>
      </c>
      <c r="C47" s="201">
        <v>0</v>
      </c>
      <c r="D47" s="201">
        <v>24</v>
      </c>
      <c r="E47" s="201">
        <v>51</v>
      </c>
      <c r="F47" s="199">
        <f t="shared" si="1"/>
        <v>75</v>
      </c>
      <c r="G47" s="201">
        <v>0</v>
      </c>
      <c r="H47" s="201">
        <v>4</v>
      </c>
      <c r="I47" s="201">
        <v>4</v>
      </c>
      <c r="J47" s="199">
        <f t="shared" si="2"/>
        <v>8</v>
      </c>
      <c r="K47" s="338">
        <v>0</v>
      </c>
      <c r="L47" s="338">
        <v>9</v>
      </c>
      <c r="M47" s="338">
        <v>47</v>
      </c>
      <c r="N47" s="331">
        <f t="shared" si="3"/>
        <v>56</v>
      </c>
      <c r="O47" s="399">
        <v>0</v>
      </c>
      <c r="P47" s="399">
        <v>0</v>
      </c>
      <c r="Q47" s="399">
        <v>0</v>
      </c>
      <c r="R47" s="399">
        <v>0</v>
      </c>
      <c r="S47" s="400">
        <f t="shared" si="4"/>
        <v>0</v>
      </c>
      <c r="T47" s="201">
        <v>0</v>
      </c>
      <c r="U47" s="201">
        <v>0</v>
      </c>
      <c r="V47" s="201">
        <v>0</v>
      </c>
      <c r="W47" s="201">
        <v>0</v>
      </c>
      <c r="X47" s="199">
        <f t="shared" si="5"/>
        <v>0</v>
      </c>
      <c r="Y47" s="330">
        <v>0</v>
      </c>
      <c r="Z47" s="330">
        <v>0</v>
      </c>
      <c r="AA47" s="330">
        <v>12</v>
      </c>
      <c r="AB47" s="330">
        <v>80</v>
      </c>
      <c r="AC47" s="331">
        <f t="shared" si="19"/>
        <v>92</v>
      </c>
      <c r="AD47" s="365">
        <v>0</v>
      </c>
      <c r="AE47" s="365">
        <v>0</v>
      </c>
      <c r="AF47" s="365">
        <v>0</v>
      </c>
      <c r="AG47" s="365">
        <v>0</v>
      </c>
      <c r="AH47" s="366">
        <f t="shared" si="20"/>
        <v>0</v>
      </c>
      <c r="AI47" s="218">
        <v>0</v>
      </c>
      <c r="AJ47" s="218">
        <v>0</v>
      </c>
      <c r="AK47" s="198">
        <v>0</v>
      </c>
      <c r="AL47" s="199">
        <f t="shared" si="8"/>
        <v>0</v>
      </c>
      <c r="AM47" s="218">
        <v>0</v>
      </c>
      <c r="AN47" s="218">
        <v>0</v>
      </c>
      <c r="AO47" s="198">
        <v>0</v>
      </c>
      <c r="AP47" s="199">
        <f t="shared" si="9"/>
        <v>0</v>
      </c>
      <c r="AQ47" s="218">
        <v>0</v>
      </c>
      <c r="AR47" s="198">
        <v>0</v>
      </c>
      <c r="AS47" s="198">
        <v>0</v>
      </c>
      <c r="AT47" s="199">
        <f t="shared" si="10"/>
        <v>0</v>
      </c>
      <c r="AU47" s="202">
        <v>185</v>
      </c>
      <c r="AV47" s="198">
        <f t="shared" si="11"/>
        <v>0</v>
      </c>
      <c r="AW47" s="198">
        <f t="shared" si="12"/>
        <v>37</v>
      </c>
      <c r="AX47" s="198">
        <f t="shared" si="13"/>
        <v>114</v>
      </c>
      <c r="AY47" s="198">
        <f t="shared" si="14"/>
        <v>265</v>
      </c>
      <c r="AZ47" s="198">
        <f t="shared" si="15"/>
        <v>416</v>
      </c>
      <c r="BA47" s="198">
        <f t="shared" si="16"/>
        <v>151</v>
      </c>
      <c r="BB47" s="198">
        <f t="shared" si="17"/>
        <v>0</v>
      </c>
      <c r="BC47" s="198">
        <f t="shared" si="18"/>
        <v>0</v>
      </c>
      <c r="BD47" s="290">
        <f t="shared" si="21"/>
        <v>0</v>
      </c>
    </row>
    <row r="48" spans="1:56" ht="18" customHeight="1">
      <c r="A48" s="177">
        <v>40</v>
      </c>
      <c r="B48" s="184" t="s">
        <v>167</v>
      </c>
      <c r="C48" s="210">
        <v>101</v>
      </c>
      <c r="D48" s="210">
        <v>23</v>
      </c>
      <c r="E48" s="210">
        <v>20</v>
      </c>
      <c r="F48" s="192">
        <f t="shared" si="1"/>
        <v>144</v>
      </c>
      <c r="G48" s="210">
        <v>33</v>
      </c>
      <c r="H48" s="210">
        <v>2</v>
      </c>
      <c r="I48" s="210">
        <v>1</v>
      </c>
      <c r="J48" s="192">
        <f t="shared" si="2"/>
        <v>36</v>
      </c>
      <c r="K48" s="339">
        <v>0</v>
      </c>
      <c r="L48" s="339">
        <v>4</v>
      </c>
      <c r="M48" s="339">
        <v>5</v>
      </c>
      <c r="N48" s="325">
        <f t="shared" si="3"/>
        <v>9</v>
      </c>
      <c r="O48" s="393">
        <v>0</v>
      </c>
      <c r="P48" s="393">
        <v>1</v>
      </c>
      <c r="Q48" s="393">
        <v>0</v>
      </c>
      <c r="R48" s="393">
        <v>0</v>
      </c>
      <c r="S48" s="394">
        <f t="shared" si="4"/>
        <v>1</v>
      </c>
      <c r="T48" s="210">
        <v>0</v>
      </c>
      <c r="U48" s="210">
        <v>0</v>
      </c>
      <c r="V48" s="210">
        <v>0</v>
      </c>
      <c r="W48" s="210">
        <v>0</v>
      </c>
      <c r="X48" s="192">
        <f t="shared" si="5"/>
        <v>0</v>
      </c>
      <c r="Y48" s="324">
        <v>1</v>
      </c>
      <c r="Z48" s="324">
        <v>5</v>
      </c>
      <c r="AA48" s="324">
        <v>11</v>
      </c>
      <c r="AB48" s="324">
        <v>11</v>
      </c>
      <c r="AC48" s="325">
        <f t="shared" si="19"/>
        <v>28</v>
      </c>
      <c r="AD48" s="359">
        <v>0</v>
      </c>
      <c r="AE48" s="359">
        <v>0</v>
      </c>
      <c r="AF48" s="359">
        <v>0</v>
      </c>
      <c r="AG48" s="359">
        <v>0</v>
      </c>
      <c r="AH48" s="360">
        <f t="shared" si="20"/>
        <v>0</v>
      </c>
      <c r="AI48" s="221">
        <v>1</v>
      </c>
      <c r="AJ48" s="210">
        <v>0</v>
      </c>
      <c r="AK48" s="191">
        <v>0</v>
      </c>
      <c r="AL48" s="192">
        <f t="shared" si="8"/>
        <v>1</v>
      </c>
      <c r="AM48" s="221">
        <v>0</v>
      </c>
      <c r="AN48" s="221">
        <v>0</v>
      </c>
      <c r="AO48" s="191">
        <v>0</v>
      </c>
      <c r="AP48" s="192">
        <f t="shared" si="9"/>
        <v>0</v>
      </c>
      <c r="AQ48" s="221">
        <v>0</v>
      </c>
      <c r="AR48" s="191">
        <v>0</v>
      </c>
      <c r="AS48" s="191">
        <v>0</v>
      </c>
      <c r="AT48" s="192">
        <f t="shared" si="10"/>
        <v>0</v>
      </c>
      <c r="AU48" s="211">
        <v>84</v>
      </c>
      <c r="AV48" s="198">
        <f t="shared" si="11"/>
        <v>136</v>
      </c>
      <c r="AW48" s="198">
        <f t="shared" si="12"/>
        <v>35</v>
      </c>
      <c r="AX48" s="198">
        <f t="shared" si="13"/>
        <v>37</v>
      </c>
      <c r="AY48" s="198">
        <f t="shared" si="14"/>
        <v>95</v>
      </c>
      <c r="AZ48" s="198">
        <f t="shared" si="15"/>
        <v>303</v>
      </c>
      <c r="BA48" s="191">
        <f t="shared" si="16"/>
        <v>72</v>
      </c>
      <c r="BB48" s="191">
        <f t="shared" si="17"/>
        <v>3.8857142857142857</v>
      </c>
      <c r="BC48" s="191">
        <f t="shared" si="18"/>
        <v>3.675675675675676</v>
      </c>
      <c r="BD48" s="297">
        <f t="shared" si="21"/>
        <v>1.8888888888888888</v>
      </c>
    </row>
    <row r="49" spans="1:56" ht="18" customHeight="1">
      <c r="A49" s="177">
        <v>41</v>
      </c>
      <c r="B49" s="184" t="s">
        <v>168</v>
      </c>
      <c r="C49" s="210">
        <v>0</v>
      </c>
      <c r="D49" s="210">
        <v>0</v>
      </c>
      <c r="E49" s="210">
        <v>0</v>
      </c>
      <c r="F49" s="421">
        <f>SUM(C49:E49)</f>
        <v>0</v>
      </c>
      <c r="G49" s="210">
        <v>0</v>
      </c>
      <c r="H49" s="210">
        <v>0</v>
      </c>
      <c r="I49" s="210">
        <v>0</v>
      </c>
      <c r="J49" s="421">
        <f>SUM(G49:I49)</f>
        <v>0</v>
      </c>
      <c r="K49" s="339">
        <v>0</v>
      </c>
      <c r="L49" s="339">
        <v>0</v>
      </c>
      <c r="M49" s="339">
        <v>0</v>
      </c>
      <c r="N49" s="422">
        <f>SUM(K49:M49)</f>
        <v>0</v>
      </c>
      <c r="O49" s="410">
        <v>0</v>
      </c>
      <c r="P49" s="410">
        <v>0</v>
      </c>
      <c r="Q49" s="410">
        <v>0</v>
      </c>
      <c r="R49" s="410">
        <v>0</v>
      </c>
      <c r="S49" s="423">
        <f>SUM(O49:R49)</f>
        <v>0</v>
      </c>
      <c r="T49" s="210">
        <v>0</v>
      </c>
      <c r="U49" s="210">
        <v>0</v>
      </c>
      <c r="V49" s="210">
        <v>0</v>
      </c>
      <c r="W49" s="210">
        <v>0</v>
      </c>
      <c r="X49" s="421">
        <f>SUM(T49:W49)</f>
        <v>0</v>
      </c>
      <c r="Y49" s="339">
        <v>0</v>
      </c>
      <c r="Z49" s="339">
        <v>2</v>
      </c>
      <c r="AA49" s="339">
        <v>1</v>
      </c>
      <c r="AB49" s="339">
        <v>1</v>
      </c>
      <c r="AC49" s="422">
        <f t="shared" si="19"/>
        <v>4</v>
      </c>
      <c r="AD49" s="424">
        <v>0</v>
      </c>
      <c r="AE49" s="424">
        <v>0</v>
      </c>
      <c r="AF49" s="424">
        <v>0</v>
      </c>
      <c r="AG49" s="424">
        <v>0</v>
      </c>
      <c r="AH49" s="425">
        <f t="shared" si="20"/>
        <v>0</v>
      </c>
      <c r="AI49" s="222">
        <v>0</v>
      </c>
      <c r="AJ49" s="222">
        <v>0</v>
      </c>
      <c r="AK49" s="210">
        <v>0</v>
      </c>
      <c r="AL49" s="421">
        <f>SUM(AI49:AK49)</f>
        <v>0</v>
      </c>
      <c r="AM49" s="222">
        <v>0</v>
      </c>
      <c r="AN49" s="222">
        <v>0</v>
      </c>
      <c r="AO49" s="210">
        <v>0</v>
      </c>
      <c r="AP49" s="421">
        <f>SUM(AM49:AO49)</f>
        <v>0</v>
      </c>
      <c r="AQ49" s="222">
        <v>0</v>
      </c>
      <c r="AR49" s="210">
        <v>0</v>
      </c>
      <c r="AS49" s="210">
        <v>0</v>
      </c>
      <c r="AT49" s="421">
        <f>SUM(AQ49:AS49)</f>
        <v>0</v>
      </c>
      <c r="AU49" s="211">
        <v>6</v>
      </c>
      <c r="AV49" s="191">
        <f t="shared" si="11"/>
        <v>0</v>
      </c>
      <c r="AW49" s="191">
        <f t="shared" si="12"/>
        <v>2</v>
      </c>
      <c r="AX49" s="191">
        <f t="shared" si="13"/>
        <v>1</v>
      </c>
      <c r="AY49" s="191">
        <f t="shared" si="14"/>
        <v>7</v>
      </c>
      <c r="AZ49" s="191">
        <f t="shared" si="15"/>
        <v>10</v>
      </c>
      <c r="BA49" s="210">
        <f t="shared" si="16"/>
        <v>3</v>
      </c>
      <c r="BB49" s="210">
        <f>AV49/AW49</f>
        <v>0</v>
      </c>
      <c r="BC49" s="210">
        <f>AV49/AX49</f>
        <v>0</v>
      </c>
      <c r="BD49" s="344">
        <f>AV49/BA49</f>
        <v>0</v>
      </c>
    </row>
    <row r="50" spans="1:56" ht="18" customHeight="1">
      <c r="A50" s="178">
        <v>42</v>
      </c>
      <c r="B50" s="179" t="s">
        <v>169</v>
      </c>
      <c r="C50" s="203">
        <v>35</v>
      </c>
      <c r="D50" s="203">
        <v>6</v>
      </c>
      <c r="E50" s="203">
        <v>15</v>
      </c>
      <c r="F50" s="345">
        <f>SUM(C50:E50)</f>
        <v>56</v>
      </c>
      <c r="G50" s="203">
        <v>12</v>
      </c>
      <c r="H50" s="203">
        <v>0</v>
      </c>
      <c r="I50" s="203">
        <v>0</v>
      </c>
      <c r="J50" s="345">
        <f>SUM(G50:I50)</f>
        <v>12</v>
      </c>
      <c r="K50" s="346">
        <v>5</v>
      </c>
      <c r="L50" s="346">
        <v>2</v>
      </c>
      <c r="M50" s="346">
        <v>6</v>
      </c>
      <c r="N50" s="212">
        <f>SUM(K50:M50)</f>
        <v>13</v>
      </c>
      <c r="O50" s="401">
        <v>0</v>
      </c>
      <c r="P50" s="401">
        <v>0</v>
      </c>
      <c r="Q50" s="401">
        <v>0</v>
      </c>
      <c r="R50" s="401">
        <v>0</v>
      </c>
      <c r="S50" s="402">
        <f>SUM(O50:R50)</f>
        <v>0</v>
      </c>
      <c r="T50" s="203">
        <v>0</v>
      </c>
      <c r="U50" s="203">
        <v>0</v>
      </c>
      <c r="V50" s="203">
        <v>0</v>
      </c>
      <c r="W50" s="203">
        <v>0</v>
      </c>
      <c r="X50" s="345">
        <f>SUM(T50:W50)</f>
        <v>0</v>
      </c>
      <c r="Y50" s="346">
        <v>0</v>
      </c>
      <c r="Z50" s="346">
        <v>5</v>
      </c>
      <c r="AA50" s="346">
        <v>32</v>
      </c>
      <c r="AB50" s="346">
        <v>14</v>
      </c>
      <c r="AC50" s="212">
        <f>SUM(Y50:AB50)</f>
        <v>51</v>
      </c>
      <c r="AD50" s="373">
        <v>0</v>
      </c>
      <c r="AE50" s="373">
        <v>0</v>
      </c>
      <c r="AF50" s="373">
        <v>0</v>
      </c>
      <c r="AG50" s="373">
        <v>0</v>
      </c>
      <c r="AH50" s="374">
        <f>SUM(AD50:AG50)</f>
        <v>0</v>
      </c>
      <c r="AI50" s="347">
        <v>0</v>
      </c>
      <c r="AJ50" s="347">
        <v>0</v>
      </c>
      <c r="AK50" s="203">
        <v>0</v>
      </c>
      <c r="AL50" s="345">
        <f>SUM(AI50:AK50)</f>
        <v>0</v>
      </c>
      <c r="AM50" s="347">
        <v>0</v>
      </c>
      <c r="AN50" s="347">
        <v>0</v>
      </c>
      <c r="AO50" s="203">
        <v>0</v>
      </c>
      <c r="AP50" s="345">
        <f>SUM(AM50:AO50)</f>
        <v>0</v>
      </c>
      <c r="AQ50" s="347">
        <v>2</v>
      </c>
      <c r="AR50" s="203">
        <v>0</v>
      </c>
      <c r="AS50" s="203">
        <v>0</v>
      </c>
      <c r="AT50" s="345">
        <f>SUM(AQ50:AS50)</f>
        <v>2</v>
      </c>
      <c r="AU50" s="348">
        <v>26</v>
      </c>
      <c r="AV50" s="203">
        <f>SUM(C50,G50,K50,O50,T50,Y50,AD50,AI50,AM50,AQ50)</f>
        <v>54</v>
      </c>
      <c r="AW50" s="203">
        <f>SUM(D50,H50,L50,P50,U50,Z50,AE50,AJ50,AN50,AR50)</f>
        <v>13</v>
      </c>
      <c r="AX50" s="203">
        <f>SUM(E50,I50,M50,Q50,V50,AA50,AF50,AK50,AO50,AS50)</f>
        <v>53</v>
      </c>
      <c r="AY50" s="203">
        <f>SUM(R50,W50,AB50,AG50,AU50)</f>
        <v>40</v>
      </c>
      <c r="AZ50" s="203">
        <f>SUM(AV50:AY50)</f>
        <v>160</v>
      </c>
      <c r="BA50" s="203">
        <f>SUM(AW50,AX50)</f>
        <v>66</v>
      </c>
      <c r="BB50" s="203">
        <f>AV50/AW50</f>
        <v>4.153846153846154</v>
      </c>
      <c r="BC50" s="203">
        <f>AV50/AX50</f>
        <v>1.0188679245283019</v>
      </c>
      <c r="BD50" s="291">
        <f>AV50/BA50</f>
        <v>0.8181818181818182</v>
      </c>
    </row>
    <row r="51" spans="1:56" ht="18" customHeight="1">
      <c r="A51" s="230"/>
      <c r="B51" s="98"/>
      <c r="C51" s="228"/>
      <c r="D51" s="228"/>
      <c r="E51" s="228"/>
      <c r="F51" s="226"/>
      <c r="G51" s="228"/>
      <c r="H51" s="228"/>
      <c r="I51" s="228"/>
      <c r="J51" s="226"/>
      <c r="K51" s="334"/>
      <c r="L51" s="334"/>
      <c r="M51" s="334"/>
      <c r="N51" s="332"/>
      <c r="O51" s="408"/>
      <c r="P51" s="408"/>
      <c r="Q51" s="408"/>
      <c r="R51" s="408"/>
      <c r="S51" s="409"/>
      <c r="T51" s="228"/>
      <c r="U51" s="228"/>
      <c r="V51" s="378" t="s">
        <v>256</v>
      </c>
      <c r="W51" s="228"/>
      <c r="X51" s="226"/>
      <c r="Y51" s="334"/>
      <c r="Z51" s="334"/>
      <c r="AA51" s="342"/>
      <c r="AB51" s="334"/>
      <c r="AC51" s="332"/>
      <c r="AD51" s="371"/>
      <c r="AE51" s="371"/>
      <c r="AF51" s="372"/>
      <c r="AG51" s="371"/>
      <c r="AH51" s="369"/>
      <c r="AI51" s="227"/>
      <c r="AJ51" s="227"/>
      <c r="AK51" s="228"/>
      <c r="AL51" s="226"/>
      <c r="AM51" s="227"/>
      <c r="AN51" s="227"/>
      <c r="AO51" s="228"/>
      <c r="AP51" s="226"/>
      <c r="AQ51" s="227"/>
      <c r="AR51" s="228"/>
      <c r="AS51" s="228"/>
      <c r="AT51" s="226"/>
      <c r="AU51" s="229"/>
      <c r="AV51" s="228"/>
      <c r="AW51" s="228"/>
      <c r="AX51" s="228"/>
      <c r="AY51" s="228"/>
      <c r="AZ51" s="228"/>
      <c r="BA51" s="228"/>
      <c r="BB51" s="228"/>
      <c r="BC51" s="228"/>
      <c r="BD51" s="292"/>
    </row>
    <row r="52" spans="1:56" ht="18" customHeight="1">
      <c r="A52" s="182">
        <v>43</v>
      </c>
      <c r="B52" s="183" t="s">
        <v>8</v>
      </c>
      <c r="C52" s="207">
        <v>47</v>
      </c>
      <c r="D52" s="207">
        <v>4</v>
      </c>
      <c r="E52" s="207">
        <v>7</v>
      </c>
      <c r="F52" s="208">
        <f t="shared" si="1"/>
        <v>58</v>
      </c>
      <c r="G52" s="207">
        <v>27</v>
      </c>
      <c r="H52" s="207">
        <v>0</v>
      </c>
      <c r="I52" s="207">
        <v>0</v>
      </c>
      <c r="J52" s="208">
        <f t="shared" si="2"/>
        <v>27</v>
      </c>
      <c r="K52" s="387">
        <v>0</v>
      </c>
      <c r="L52" s="387">
        <v>0</v>
      </c>
      <c r="M52" s="387">
        <v>1</v>
      </c>
      <c r="N52" s="333">
        <f t="shared" si="3"/>
        <v>1</v>
      </c>
      <c r="O52" s="405">
        <v>0</v>
      </c>
      <c r="P52" s="405">
        <v>0</v>
      </c>
      <c r="Q52" s="405">
        <v>0</v>
      </c>
      <c r="R52" s="405">
        <v>0</v>
      </c>
      <c r="S52" s="406">
        <f t="shared" si="4"/>
        <v>0</v>
      </c>
      <c r="T52" s="207">
        <v>0</v>
      </c>
      <c r="U52" s="207">
        <v>0</v>
      </c>
      <c r="V52" s="207">
        <v>0</v>
      </c>
      <c r="W52" s="207">
        <v>0</v>
      </c>
      <c r="X52" s="208">
        <f t="shared" si="5"/>
        <v>0</v>
      </c>
      <c r="Y52" s="387">
        <v>2</v>
      </c>
      <c r="Z52" s="387">
        <v>13</v>
      </c>
      <c r="AA52" s="387">
        <v>17</v>
      </c>
      <c r="AB52" s="387">
        <v>14</v>
      </c>
      <c r="AC52" s="333">
        <f aca="true" t="shared" si="25" ref="AC52:AC73">SUM(Y52:AB52)</f>
        <v>46</v>
      </c>
      <c r="AD52" s="388">
        <v>0</v>
      </c>
      <c r="AE52" s="388">
        <v>0</v>
      </c>
      <c r="AF52" s="388">
        <v>0</v>
      </c>
      <c r="AG52" s="388">
        <v>0</v>
      </c>
      <c r="AH52" s="370">
        <f aca="true" t="shared" si="26" ref="AH52:AH70">SUM(AD52:AG52)</f>
        <v>0</v>
      </c>
      <c r="AI52" s="219">
        <v>6</v>
      </c>
      <c r="AJ52" s="207">
        <v>0</v>
      </c>
      <c r="AK52" s="207">
        <v>0</v>
      </c>
      <c r="AL52" s="208">
        <f t="shared" si="8"/>
        <v>6</v>
      </c>
      <c r="AM52" s="219">
        <v>0</v>
      </c>
      <c r="AN52" s="219">
        <v>0</v>
      </c>
      <c r="AO52" s="207">
        <v>0</v>
      </c>
      <c r="AP52" s="208">
        <f t="shared" si="9"/>
        <v>0</v>
      </c>
      <c r="AQ52" s="219">
        <v>0</v>
      </c>
      <c r="AR52" s="207">
        <v>0</v>
      </c>
      <c r="AS52" s="207">
        <v>0</v>
      </c>
      <c r="AT52" s="208">
        <f t="shared" si="10"/>
        <v>0</v>
      </c>
      <c r="AU52" s="390">
        <v>10</v>
      </c>
      <c r="AV52" s="207">
        <f t="shared" si="11"/>
        <v>82</v>
      </c>
      <c r="AW52" s="207">
        <f t="shared" si="12"/>
        <v>17</v>
      </c>
      <c r="AX52" s="207">
        <f t="shared" si="13"/>
        <v>25</v>
      </c>
      <c r="AY52" s="207">
        <f t="shared" si="14"/>
        <v>24</v>
      </c>
      <c r="AZ52" s="207">
        <f t="shared" si="15"/>
        <v>148</v>
      </c>
      <c r="BA52" s="207">
        <f t="shared" si="16"/>
        <v>42</v>
      </c>
      <c r="BB52" s="207">
        <f t="shared" si="17"/>
        <v>4.823529411764706</v>
      </c>
      <c r="BC52" s="207">
        <f t="shared" si="18"/>
        <v>3.28</v>
      </c>
      <c r="BD52" s="426">
        <f t="shared" si="21"/>
        <v>1.9523809523809523</v>
      </c>
    </row>
    <row r="53" spans="1:56" ht="18" customHeight="1">
      <c r="A53" s="177">
        <v>44</v>
      </c>
      <c r="B53" s="139" t="s">
        <v>170</v>
      </c>
      <c r="C53" s="201">
        <v>61</v>
      </c>
      <c r="D53" s="201">
        <v>2</v>
      </c>
      <c r="E53" s="201">
        <v>5</v>
      </c>
      <c r="F53" s="199">
        <f t="shared" si="1"/>
        <v>68</v>
      </c>
      <c r="G53" s="201">
        <v>9</v>
      </c>
      <c r="H53" s="201">
        <v>1</v>
      </c>
      <c r="I53" s="201">
        <v>0</v>
      </c>
      <c r="J53" s="199">
        <f t="shared" si="2"/>
        <v>10</v>
      </c>
      <c r="K53" s="338">
        <v>0</v>
      </c>
      <c r="L53" s="338">
        <v>0</v>
      </c>
      <c r="M53" s="338">
        <v>0</v>
      </c>
      <c r="N53" s="331">
        <f t="shared" si="3"/>
        <v>0</v>
      </c>
      <c r="O53" s="399">
        <v>0</v>
      </c>
      <c r="P53" s="399">
        <v>0</v>
      </c>
      <c r="Q53" s="399">
        <v>0</v>
      </c>
      <c r="R53" s="399">
        <v>0</v>
      </c>
      <c r="S53" s="400">
        <f t="shared" si="4"/>
        <v>0</v>
      </c>
      <c r="T53" s="201">
        <v>0</v>
      </c>
      <c r="U53" s="201">
        <v>0</v>
      </c>
      <c r="V53" s="201">
        <v>0</v>
      </c>
      <c r="W53" s="201">
        <v>0</v>
      </c>
      <c r="X53" s="199">
        <f t="shared" si="5"/>
        <v>0</v>
      </c>
      <c r="Y53" s="330">
        <v>30</v>
      </c>
      <c r="Z53" s="330">
        <v>1</v>
      </c>
      <c r="AA53" s="330">
        <v>7</v>
      </c>
      <c r="AB53" s="330">
        <v>19</v>
      </c>
      <c r="AC53" s="331">
        <f t="shared" si="25"/>
        <v>57</v>
      </c>
      <c r="AD53" s="365">
        <v>0</v>
      </c>
      <c r="AE53" s="365">
        <v>0</v>
      </c>
      <c r="AF53" s="365">
        <v>0</v>
      </c>
      <c r="AG53" s="365">
        <v>0</v>
      </c>
      <c r="AH53" s="366">
        <f t="shared" si="26"/>
        <v>0</v>
      </c>
      <c r="AI53" s="218">
        <v>0</v>
      </c>
      <c r="AJ53" s="220">
        <v>0</v>
      </c>
      <c r="AK53" s="201">
        <v>0</v>
      </c>
      <c r="AL53" s="199">
        <f t="shared" si="8"/>
        <v>0</v>
      </c>
      <c r="AM53" s="218">
        <v>0</v>
      </c>
      <c r="AN53" s="218">
        <v>0</v>
      </c>
      <c r="AO53" s="198">
        <v>0</v>
      </c>
      <c r="AP53" s="199">
        <f t="shared" si="9"/>
        <v>0</v>
      </c>
      <c r="AQ53" s="218">
        <v>0</v>
      </c>
      <c r="AR53" s="198">
        <v>0</v>
      </c>
      <c r="AS53" s="198">
        <v>0</v>
      </c>
      <c r="AT53" s="199">
        <f t="shared" si="10"/>
        <v>0</v>
      </c>
      <c r="AU53" s="202">
        <v>16</v>
      </c>
      <c r="AV53" s="198">
        <f t="shared" si="11"/>
        <v>100</v>
      </c>
      <c r="AW53" s="198">
        <f t="shared" si="12"/>
        <v>4</v>
      </c>
      <c r="AX53" s="198">
        <f t="shared" si="13"/>
        <v>12</v>
      </c>
      <c r="AY53" s="198">
        <f t="shared" si="14"/>
        <v>35</v>
      </c>
      <c r="AZ53" s="198">
        <f t="shared" si="15"/>
        <v>151</v>
      </c>
      <c r="BA53" s="198">
        <f t="shared" si="16"/>
        <v>16</v>
      </c>
      <c r="BB53" s="198">
        <f t="shared" si="17"/>
        <v>25</v>
      </c>
      <c r="BC53" s="198">
        <f t="shared" si="18"/>
        <v>8.333333333333334</v>
      </c>
      <c r="BD53" s="290">
        <f t="shared" si="21"/>
        <v>6.25</v>
      </c>
    </row>
    <row r="54" spans="1:56" ht="18" customHeight="1">
      <c r="A54" s="177"/>
      <c r="B54" s="139" t="s">
        <v>180</v>
      </c>
      <c r="C54" s="201">
        <v>10</v>
      </c>
      <c r="D54" s="201">
        <v>2</v>
      </c>
      <c r="E54" s="201">
        <v>5</v>
      </c>
      <c r="F54" s="199">
        <f t="shared" si="1"/>
        <v>17</v>
      </c>
      <c r="G54" s="201">
        <v>3</v>
      </c>
      <c r="H54" s="201">
        <v>1</v>
      </c>
      <c r="I54" s="201">
        <v>0</v>
      </c>
      <c r="J54" s="199">
        <f t="shared" si="2"/>
        <v>4</v>
      </c>
      <c r="K54" s="338">
        <v>0</v>
      </c>
      <c r="L54" s="338">
        <v>0</v>
      </c>
      <c r="M54" s="338">
        <v>0</v>
      </c>
      <c r="N54" s="331">
        <f t="shared" si="3"/>
        <v>0</v>
      </c>
      <c r="O54" s="399">
        <v>0</v>
      </c>
      <c r="P54" s="399">
        <v>0</v>
      </c>
      <c r="Q54" s="399">
        <v>0</v>
      </c>
      <c r="R54" s="399">
        <v>0</v>
      </c>
      <c r="S54" s="400">
        <f t="shared" si="4"/>
        <v>0</v>
      </c>
      <c r="T54" s="201">
        <v>0</v>
      </c>
      <c r="U54" s="201">
        <v>0</v>
      </c>
      <c r="V54" s="201">
        <v>0</v>
      </c>
      <c r="W54" s="201">
        <v>0</v>
      </c>
      <c r="X54" s="199">
        <f t="shared" si="5"/>
        <v>0</v>
      </c>
      <c r="Y54" s="330">
        <v>0</v>
      </c>
      <c r="Z54" s="330">
        <v>0</v>
      </c>
      <c r="AA54" s="330">
        <v>2</v>
      </c>
      <c r="AB54" s="330">
        <v>0</v>
      </c>
      <c r="AC54" s="331">
        <f t="shared" si="25"/>
        <v>2</v>
      </c>
      <c r="AD54" s="365">
        <v>0</v>
      </c>
      <c r="AE54" s="365">
        <v>0</v>
      </c>
      <c r="AF54" s="365">
        <v>0</v>
      </c>
      <c r="AG54" s="365">
        <v>0</v>
      </c>
      <c r="AH54" s="366">
        <f t="shared" si="26"/>
        <v>0</v>
      </c>
      <c r="AI54" s="202">
        <v>0</v>
      </c>
      <c r="AJ54" s="218">
        <v>0</v>
      </c>
      <c r="AK54" s="198">
        <v>0</v>
      </c>
      <c r="AL54" s="199">
        <f t="shared" si="8"/>
        <v>0</v>
      </c>
      <c r="AM54" s="218">
        <v>0</v>
      </c>
      <c r="AN54" s="218">
        <v>0</v>
      </c>
      <c r="AO54" s="198">
        <v>0</v>
      </c>
      <c r="AP54" s="199">
        <f t="shared" si="9"/>
        <v>0</v>
      </c>
      <c r="AQ54" s="218">
        <v>0</v>
      </c>
      <c r="AR54" s="198">
        <v>0</v>
      </c>
      <c r="AS54" s="198">
        <v>0</v>
      </c>
      <c r="AT54" s="199">
        <f t="shared" si="10"/>
        <v>0</v>
      </c>
      <c r="AU54" s="202">
        <v>7</v>
      </c>
      <c r="AV54" s="198">
        <f t="shared" si="11"/>
        <v>13</v>
      </c>
      <c r="AW54" s="198">
        <f t="shared" si="12"/>
        <v>3</v>
      </c>
      <c r="AX54" s="198">
        <f t="shared" si="13"/>
        <v>7</v>
      </c>
      <c r="AY54" s="198">
        <f t="shared" si="14"/>
        <v>7</v>
      </c>
      <c r="AZ54" s="198">
        <f t="shared" si="15"/>
        <v>30</v>
      </c>
      <c r="BA54" s="198">
        <f t="shared" si="16"/>
        <v>10</v>
      </c>
      <c r="BB54" s="198">
        <f t="shared" si="17"/>
        <v>4.333333333333333</v>
      </c>
      <c r="BC54" s="198">
        <f t="shared" si="18"/>
        <v>1.8571428571428572</v>
      </c>
      <c r="BD54" s="290">
        <f t="shared" si="21"/>
        <v>1.3</v>
      </c>
    </row>
    <row r="55" spans="1:56" ht="18" customHeight="1">
      <c r="A55" s="177"/>
      <c r="B55" s="139" t="s">
        <v>181</v>
      </c>
      <c r="C55" s="201">
        <v>51</v>
      </c>
      <c r="D55" s="201">
        <v>0</v>
      </c>
      <c r="E55" s="201">
        <v>0</v>
      </c>
      <c r="F55" s="199">
        <f t="shared" si="1"/>
        <v>51</v>
      </c>
      <c r="G55" s="201">
        <v>6</v>
      </c>
      <c r="H55" s="201">
        <v>0</v>
      </c>
      <c r="I55" s="201">
        <v>0</v>
      </c>
      <c r="J55" s="199">
        <f t="shared" si="2"/>
        <v>6</v>
      </c>
      <c r="K55" s="338">
        <v>0</v>
      </c>
      <c r="L55" s="338">
        <v>0</v>
      </c>
      <c r="M55" s="338">
        <v>0</v>
      </c>
      <c r="N55" s="331">
        <f t="shared" si="3"/>
        <v>0</v>
      </c>
      <c r="O55" s="399">
        <v>0</v>
      </c>
      <c r="P55" s="399">
        <v>0</v>
      </c>
      <c r="Q55" s="399">
        <v>0</v>
      </c>
      <c r="R55" s="399">
        <v>0</v>
      </c>
      <c r="S55" s="400">
        <f t="shared" si="4"/>
        <v>0</v>
      </c>
      <c r="T55" s="201">
        <v>0</v>
      </c>
      <c r="U55" s="201">
        <v>0</v>
      </c>
      <c r="V55" s="201">
        <v>0</v>
      </c>
      <c r="W55" s="201">
        <v>0</v>
      </c>
      <c r="X55" s="199">
        <f t="shared" si="5"/>
        <v>0</v>
      </c>
      <c r="Y55" s="330">
        <v>30</v>
      </c>
      <c r="Z55" s="330">
        <v>1</v>
      </c>
      <c r="AA55" s="330">
        <v>5</v>
      </c>
      <c r="AB55" s="330">
        <v>19</v>
      </c>
      <c r="AC55" s="331">
        <f t="shared" si="25"/>
        <v>55</v>
      </c>
      <c r="AD55" s="365">
        <v>0</v>
      </c>
      <c r="AE55" s="365">
        <v>0</v>
      </c>
      <c r="AF55" s="365">
        <v>0</v>
      </c>
      <c r="AG55" s="365">
        <v>0</v>
      </c>
      <c r="AH55" s="366">
        <f t="shared" si="26"/>
        <v>0</v>
      </c>
      <c r="AI55" s="218">
        <v>0</v>
      </c>
      <c r="AJ55" s="218">
        <v>0</v>
      </c>
      <c r="AK55" s="198">
        <v>0</v>
      </c>
      <c r="AL55" s="199">
        <f t="shared" si="8"/>
        <v>0</v>
      </c>
      <c r="AM55" s="202">
        <v>0</v>
      </c>
      <c r="AN55" s="218">
        <v>0</v>
      </c>
      <c r="AO55" s="198">
        <v>0</v>
      </c>
      <c r="AP55" s="199">
        <f t="shared" si="9"/>
        <v>0</v>
      </c>
      <c r="AQ55" s="202">
        <v>0</v>
      </c>
      <c r="AR55" s="198">
        <v>0</v>
      </c>
      <c r="AS55" s="198">
        <v>0</v>
      </c>
      <c r="AT55" s="199">
        <f t="shared" si="10"/>
        <v>0</v>
      </c>
      <c r="AU55" s="202">
        <v>9</v>
      </c>
      <c r="AV55" s="198">
        <f t="shared" si="11"/>
        <v>87</v>
      </c>
      <c r="AW55" s="198">
        <f t="shared" si="12"/>
        <v>1</v>
      </c>
      <c r="AX55" s="198">
        <f t="shared" si="13"/>
        <v>5</v>
      </c>
      <c r="AY55" s="198">
        <f t="shared" si="14"/>
        <v>28</v>
      </c>
      <c r="AZ55" s="198">
        <f t="shared" si="15"/>
        <v>121</v>
      </c>
      <c r="BA55" s="198">
        <f t="shared" si="16"/>
        <v>6</v>
      </c>
      <c r="BB55" s="198">
        <f t="shared" si="17"/>
        <v>87</v>
      </c>
      <c r="BC55" s="198">
        <f t="shared" si="18"/>
        <v>17.4</v>
      </c>
      <c r="BD55" s="290">
        <f t="shared" si="21"/>
        <v>14.5</v>
      </c>
    </row>
    <row r="56" spans="1:56" ht="18" customHeight="1">
      <c r="A56" s="177">
        <v>45</v>
      </c>
      <c r="B56" s="139" t="s">
        <v>171</v>
      </c>
      <c r="C56" s="201">
        <v>2</v>
      </c>
      <c r="D56" s="201">
        <v>3</v>
      </c>
      <c r="E56" s="201">
        <v>3</v>
      </c>
      <c r="F56" s="199">
        <f t="shared" si="1"/>
        <v>8</v>
      </c>
      <c r="G56" s="201">
        <v>7</v>
      </c>
      <c r="H56" s="201">
        <v>2</v>
      </c>
      <c r="I56" s="201">
        <v>0</v>
      </c>
      <c r="J56" s="199">
        <f t="shared" si="2"/>
        <v>9</v>
      </c>
      <c r="K56" s="338">
        <v>0</v>
      </c>
      <c r="L56" s="338">
        <v>0</v>
      </c>
      <c r="M56" s="338">
        <v>0</v>
      </c>
      <c r="N56" s="331">
        <f t="shared" si="3"/>
        <v>0</v>
      </c>
      <c r="O56" s="399">
        <v>0</v>
      </c>
      <c r="P56" s="399">
        <v>0</v>
      </c>
      <c r="Q56" s="399">
        <v>0</v>
      </c>
      <c r="R56" s="399">
        <v>0</v>
      </c>
      <c r="S56" s="400">
        <f t="shared" si="4"/>
        <v>0</v>
      </c>
      <c r="T56" s="201">
        <v>0</v>
      </c>
      <c r="U56" s="201">
        <v>0</v>
      </c>
      <c r="V56" s="201">
        <v>1</v>
      </c>
      <c r="W56" s="201">
        <v>2</v>
      </c>
      <c r="X56" s="199">
        <f t="shared" si="5"/>
        <v>3</v>
      </c>
      <c r="Y56" s="330">
        <v>0</v>
      </c>
      <c r="Z56" s="330">
        <v>19</v>
      </c>
      <c r="AA56" s="330">
        <v>14</v>
      </c>
      <c r="AB56" s="330">
        <v>36</v>
      </c>
      <c r="AC56" s="331">
        <f t="shared" si="25"/>
        <v>69</v>
      </c>
      <c r="AD56" s="365">
        <v>0</v>
      </c>
      <c r="AE56" s="365">
        <v>0</v>
      </c>
      <c r="AF56" s="365">
        <v>0</v>
      </c>
      <c r="AG56" s="365">
        <v>0</v>
      </c>
      <c r="AH56" s="366">
        <f t="shared" si="26"/>
        <v>0</v>
      </c>
      <c r="AI56" s="201">
        <v>0</v>
      </c>
      <c r="AJ56" s="218">
        <v>0</v>
      </c>
      <c r="AK56" s="198">
        <v>0</v>
      </c>
      <c r="AL56" s="199">
        <f t="shared" si="8"/>
        <v>0</v>
      </c>
      <c r="AM56" s="218">
        <v>0</v>
      </c>
      <c r="AN56" s="218">
        <v>0</v>
      </c>
      <c r="AO56" s="198">
        <v>0</v>
      </c>
      <c r="AP56" s="199">
        <f t="shared" si="9"/>
        <v>0</v>
      </c>
      <c r="AQ56" s="218">
        <v>0</v>
      </c>
      <c r="AR56" s="198">
        <v>0</v>
      </c>
      <c r="AS56" s="198">
        <v>0</v>
      </c>
      <c r="AT56" s="199">
        <f t="shared" si="10"/>
        <v>0</v>
      </c>
      <c r="AU56" s="202">
        <v>11</v>
      </c>
      <c r="AV56" s="198">
        <f t="shared" si="11"/>
        <v>9</v>
      </c>
      <c r="AW56" s="198">
        <f t="shared" si="12"/>
        <v>24</v>
      </c>
      <c r="AX56" s="198">
        <f t="shared" si="13"/>
        <v>18</v>
      </c>
      <c r="AY56" s="198">
        <f t="shared" si="14"/>
        <v>49</v>
      </c>
      <c r="AZ56" s="198">
        <f t="shared" si="15"/>
        <v>100</v>
      </c>
      <c r="BA56" s="198">
        <f t="shared" si="16"/>
        <v>42</v>
      </c>
      <c r="BB56" s="198">
        <f t="shared" si="17"/>
        <v>0.375</v>
      </c>
      <c r="BC56" s="198">
        <f t="shared" si="18"/>
        <v>0.5</v>
      </c>
      <c r="BD56" s="290">
        <f t="shared" si="21"/>
        <v>0.21428571428571427</v>
      </c>
    </row>
    <row r="57" spans="1:56" ht="18" customHeight="1">
      <c r="A57" s="177">
        <v>46</v>
      </c>
      <c r="B57" s="139" t="s">
        <v>172</v>
      </c>
      <c r="C57" s="201">
        <v>0</v>
      </c>
      <c r="D57" s="201">
        <v>0</v>
      </c>
      <c r="E57" s="201">
        <v>0</v>
      </c>
      <c r="F57" s="199">
        <f t="shared" si="1"/>
        <v>0</v>
      </c>
      <c r="G57" s="201">
        <v>0</v>
      </c>
      <c r="H57" s="201">
        <v>0</v>
      </c>
      <c r="I57" s="201">
        <v>0</v>
      </c>
      <c r="J57" s="199">
        <f t="shared" si="2"/>
        <v>0</v>
      </c>
      <c r="K57" s="338">
        <v>0</v>
      </c>
      <c r="L57" s="338">
        <v>0</v>
      </c>
      <c r="M57" s="338">
        <v>0</v>
      </c>
      <c r="N57" s="331">
        <f t="shared" si="3"/>
        <v>0</v>
      </c>
      <c r="O57" s="399">
        <v>0</v>
      </c>
      <c r="P57" s="399">
        <v>0</v>
      </c>
      <c r="Q57" s="399">
        <v>0</v>
      </c>
      <c r="R57" s="399">
        <v>0</v>
      </c>
      <c r="S57" s="400">
        <f t="shared" si="4"/>
        <v>0</v>
      </c>
      <c r="T57" s="201">
        <v>0</v>
      </c>
      <c r="U57" s="201">
        <v>0</v>
      </c>
      <c r="V57" s="201">
        <v>0</v>
      </c>
      <c r="W57" s="201">
        <v>0</v>
      </c>
      <c r="X57" s="199">
        <f t="shared" si="5"/>
        <v>0</v>
      </c>
      <c r="Y57" s="330">
        <v>0</v>
      </c>
      <c r="Z57" s="330">
        <v>0</v>
      </c>
      <c r="AA57" s="330">
        <v>0</v>
      </c>
      <c r="AB57" s="330">
        <v>0</v>
      </c>
      <c r="AC57" s="331">
        <f t="shared" si="25"/>
        <v>0</v>
      </c>
      <c r="AD57" s="365">
        <v>0</v>
      </c>
      <c r="AE57" s="365">
        <v>0</v>
      </c>
      <c r="AF57" s="365">
        <v>0</v>
      </c>
      <c r="AG57" s="365">
        <v>0</v>
      </c>
      <c r="AH57" s="366">
        <f t="shared" si="26"/>
        <v>0</v>
      </c>
      <c r="AI57" s="218">
        <v>0</v>
      </c>
      <c r="AJ57" s="218">
        <v>0</v>
      </c>
      <c r="AK57" s="198">
        <v>0</v>
      </c>
      <c r="AL57" s="199">
        <f t="shared" si="8"/>
        <v>0</v>
      </c>
      <c r="AM57" s="201">
        <v>0</v>
      </c>
      <c r="AN57" s="218">
        <v>0</v>
      </c>
      <c r="AO57" s="198">
        <v>0</v>
      </c>
      <c r="AP57" s="199">
        <f t="shared" si="9"/>
        <v>0</v>
      </c>
      <c r="AQ57" s="201">
        <v>0</v>
      </c>
      <c r="AR57" s="198">
        <v>0</v>
      </c>
      <c r="AS57" s="198">
        <v>0</v>
      </c>
      <c r="AT57" s="199">
        <f t="shared" si="10"/>
        <v>0</v>
      </c>
      <c r="AU57" s="201">
        <v>0</v>
      </c>
      <c r="AV57" s="198">
        <f t="shared" si="11"/>
        <v>0</v>
      </c>
      <c r="AW57" s="198">
        <f t="shared" si="12"/>
        <v>0</v>
      </c>
      <c r="AX57" s="198">
        <f t="shared" si="13"/>
        <v>0</v>
      </c>
      <c r="AY57" s="198">
        <f t="shared" si="14"/>
        <v>0</v>
      </c>
      <c r="AZ57" s="198">
        <f t="shared" si="15"/>
        <v>0</v>
      </c>
      <c r="BA57" s="198">
        <f t="shared" si="16"/>
        <v>0</v>
      </c>
      <c r="BB57" s="198" t="e">
        <f t="shared" si="17"/>
        <v>#DIV/0!</v>
      </c>
      <c r="BC57" s="198" t="e">
        <f t="shared" si="18"/>
        <v>#DIV/0!</v>
      </c>
      <c r="BD57" s="290" t="e">
        <f t="shared" si="21"/>
        <v>#DIV/0!</v>
      </c>
    </row>
    <row r="58" spans="1:56" ht="18" customHeight="1">
      <c r="A58" s="177">
        <v>47</v>
      </c>
      <c r="B58" s="139" t="s">
        <v>173</v>
      </c>
      <c r="C58" s="201">
        <v>0</v>
      </c>
      <c r="D58" s="201">
        <v>38</v>
      </c>
      <c r="E58" s="201">
        <v>10</v>
      </c>
      <c r="F58" s="199">
        <f t="shared" si="1"/>
        <v>48</v>
      </c>
      <c r="G58" s="201">
        <v>0</v>
      </c>
      <c r="H58" s="201">
        <v>3</v>
      </c>
      <c r="I58" s="201">
        <v>2</v>
      </c>
      <c r="J58" s="199">
        <f t="shared" si="2"/>
        <v>5</v>
      </c>
      <c r="K58" s="338">
        <v>0</v>
      </c>
      <c r="L58" s="338">
        <v>0</v>
      </c>
      <c r="M58" s="338">
        <v>0</v>
      </c>
      <c r="N58" s="331">
        <f t="shared" si="3"/>
        <v>0</v>
      </c>
      <c r="O58" s="399">
        <v>0</v>
      </c>
      <c r="P58" s="399">
        <v>22</v>
      </c>
      <c r="Q58" s="399">
        <v>11</v>
      </c>
      <c r="R58" s="399">
        <v>36</v>
      </c>
      <c r="S58" s="400">
        <f t="shared" si="4"/>
        <v>69</v>
      </c>
      <c r="T58" s="201">
        <v>0</v>
      </c>
      <c r="U58" s="201">
        <v>0</v>
      </c>
      <c r="V58" s="201">
        <v>0</v>
      </c>
      <c r="W58" s="201">
        <v>0</v>
      </c>
      <c r="X58" s="199">
        <f t="shared" si="5"/>
        <v>0</v>
      </c>
      <c r="Y58" s="330">
        <v>0</v>
      </c>
      <c r="Z58" s="330">
        <v>0</v>
      </c>
      <c r="AA58" s="330">
        <v>0</v>
      </c>
      <c r="AB58" s="330">
        <v>2</v>
      </c>
      <c r="AC58" s="331">
        <f t="shared" si="25"/>
        <v>2</v>
      </c>
      <c r="AD58" s="365">
        <v>0</v>
      </c>
      <c r="AE58" s="365">
        <v>0</v>
      </c>
      <c r="AF58" s="365">
        <v>0</v>
      </c>
      <c r="AG58" s="365">
        <v>0</v>
      </c>
      <c r="AH58" s="366">
        <f t="shared" si="26"/>
        <v>0</v>
      </c>
      <c r="AI58" s="218">
        <v>0</v>
      </c>
      <c r="AJ58" s="218">
        <v>0</v>
      </c>
      <c r="AK58" s="198">
        <v>0</v>
      </c>
      <c r="AL58" s="199">
        <f t="shared" si="8"/>
        <v>0</v>
      </c>
      <c r="AM58" s="218">
        <v>0</v>
      </c>
      <c r="AN58" s="218">
        <v>0</v>
      </c>
      <c r="AO58" s="198">
        <v>0</v>
      </c>
      <c r="AP58" s="199">
        <f t="shared" si="9"/>
        <v>0</v>
      </c>
      <c r="AQ58" s="218">
        <v>0</v>
      </c>
      <c r="AR58" s="198">
        <v>0</v>
      </c>
      <c r="AS58" s="198">
        <v>0</v>
      </c>
      <c r="AT58" s="199">
        <f t="shared" si="10"/>
        <v>0</v>
      </c>
      <c r="AU58" s="202">
        <v>60</v>
      </c>
      <c r="AV58" s="198">
        <f t="shared" si="11"/>
        <v>0</v>
      </c>
      <c r="AW58" s="198">
        <f t="shared" si="12"/>
        <v>63</v>
      </c>
      <c r="AX58" s="198">
        <f t="shared" si="13"/>
        <v>23</v>
      </c>
      <c r="AY58" s="198">
        <f t="shared" si="14"/>
        <v>98</v>
      </c>
      <c r="AZ58" s="198">
        <f t="shared" si="15"/>
        <v>184</v>
      </c>
      <c r="BA58" s="198">
        <f t="shared" si="16"/>
        <v>86</v>
      </c>
      <c r="BB58" s="198">
        <f t="shared" si="17"/>
        <v>0</v>
      </c>
      <c r="BC58" s="198">
        <f t="shared" si="18"/>
        <v>0</v>
      </c>
      <c r="BD58" s="290">
        <f t="shared" si="21"/>
        <v>0</v>
      </c>
    </row>
    <row r="59" spans="1:56" ht="18" customHeight="1">
      <c r="A59" s="177">
        <v>48</v>
      </c>
      <c r="B59" s="216" t="s">
        <v>174</v>
      </c>
      <c r="C59" s="201">
        <v>0</v>
      </c>
      <c r="D59" s="201">
        <v>0</v>
      </c>
      <c r="E59" s="201">
        <v>0</v>
      </c>
      <c r="F59" s="199">
        <f t="shared" si="1"/>
        <v>0</v>
      </c>
      <c r="G59" s="201">
        <v>0</v>
      </c>
      <c r="H59" s="201">
        <v>0</v>
      </c>
      <c r="I59" s="201">
        <v>0</v>
      </c>
      <c r="J59" s="199">
        <f t="shared" si="2"/>
        <v>0</v>
      </c>
      <c r="K59" s="338">
        <v>0</v>
      </c>
      <c r="L59" s="338">
        <v>0</v>
      </c>
      <c r="M59" s="338">
        <v>0</v>
      </c>
      <c r="N59" s="331">
        <f t="shared" si="3"/>
        <v>0</v>
      </c>
      <c r="O59" s="399">
        <v>0</v>
      </c>
      <c r="P59" s="399">
        <v>0</v>
      </c>
      <c r="Q59" s="399">
        <v>0</v>
      </c>
      <c r="R59" s="399">
        <v>0</v>
      </c>
      <c r="S59" s="400">
        <f t="shared" si="4"/>
        <v>0</v>
      </c>
      <c r="T59" s="201">
        <v>0</v>
      </c>
      <c r="U59" s="201">
        <v>0</v>
      </c>
      <c r="V59" s="201">
        <v>0</v>
      </c>
      <c r="W59" s="201">
        <v>0</v>
      </c>
      <c r="X59" s="199">
        <f t="shared" si="5"/>
        <v>0</v>
      </c>
      <c r="Y59" s="330">
        <v>0</v>
      </c>
      <c r="Z59" s="330">
        <v>11</v>
      </c>
      <c r="AA59" s="330">
        <v>13</v>
      </c>
      <c r="AB59" s="330">
        <v>34</v>
      </c>
      <c r="AC59" s="331">
        <f t="shared" si="25"/>
        <v>58</v>
      </c>
      <c r="AD59" s="365">
        <v>0</v>
      </c>
      <c r="AE59" s="365">
        <v>0</v>
      </c>
      <c r="AF59" s="365">
        <v>0</v>
      </c>
      <c r="AG59" s="365">
        <v>0</v>
      </c>
      <c r="AH59" s="366">
        <f t="shared" si="26"/>
        <v>0</v>
      </c>
      <c r="AI59" s="218">
        <v>0</v>
      </c>
      <c r="AJ59" s="218">
        <v>0</v>
      </c>
      <c r="AK59" s="198">
        <v>0</v>
      </c>
      <c r="AL59" s="199">
        <f t="shared" si="8"/>
        <v>0</v>
      </c>
      <c r="AM59" s="218">
        <v>0</v>
      </c>
      <c r="AN59" s="218">
        <v>0</v>
      </c>
      <c r="AO59" s="198">
        <v>0</v>
      </c>
      <c r="AP59" s="199">
        <f t="shared" si="9"/>
        <v>0</v>
      </c>
      <c r="AQ59" s="218">
        <v>0</v>
      </c>
      <c r="AR59" s="198">
        <v>0</v>
      </c>
      <c r="AS59" s="198">
        <v>0</v>
      </c>
      <c r="AT59" s="199">
        <f t="shared" si="10"/>
        <v>0</v>
      </c>
      <c r="AU59" s="202">
        <v>0</v>
      </c>
      <c r="AV59" s="198">
        <f t="shared" si="11"/>
        <v>0</v>
      </c>
      <c r="AW59" s="198">
        <f t="shared" si="12"/>
        <v>11</v>
      </c>
      <c r="AX59" s="198">
        <f t="shared" si="13"/>
        <v>13</v>
      </c>
      <c r="AY59" s="198">
        <f t="shared" si="14"/>
        <v>34</v>
      </c>
      <c r="AZ59" s="198">
        <f t="shared" si="15"/>
        <v>58</v>
      </c>
      <c r="BA59" s="198">
        <f t="shared" si="16"/>
        <v>24</v>
      </c>
      <c r="BB59" s="198">
        <f t="shared" si="17"/>
        <v>0</v>
      </c>
      <c r="BC59" s="198">
        <f t="shared" si="18"/>
        <v>0</v>
      </c>
      <c r="BD59" s="290">
        <f t="shared" si="21"/>
        <v>0</v>
      </c>
    </row>
    <row r="60" spans="1:56" ht="18" customHeight="1">
      <c r="A60" s="177">
        <v>49</v>
      </c>
      <c r="B60" s="139" t="s">
        <v>175</v>
      </c>
      <c r="C60" s="201">
        <v>5</v>
      </c>
      <c r="D60" s="201">
        <v>18</v>
      </c>
      <c r="E60" s="201">
        <v>13</v>
      </c>
      <c r="F60" s="199">
        <f t="shared" si="1"/>
        <v>36</v>
      </c>
      <c r="G60" s="201">
        <v>0</v>
      </c>
      <c r="H60" s="201">
        <v>3</v>
      </c>
      <c r="I60" s="201">
        <v>1</v>
      </c>
      <c r="J60" s="199">
        <f t="shared" si="2"/>
        <v>4</v>
      </c>
      <c r="K60" s="338">
        <v>0</v>
      </c>
      <c r="L60" s="338">
        <v>0</v>
      </c>
      <c r="M60" s="338">
        <v>0</v>
      </c>
      <c r="N60" s="331">
        <f t="shared" si="3"/>
        <v>0</v>
      </c>
      <c r="O60" s="399">
        <v>0</v>
      </c>
      <c r="P60" s="399">
        <v>0</v>
      </c>
      <c r="Q60" s="399">
        <v>0</v>
      </c>
      <c r="R60" s="399">
        <v>0</v>
      </c>
      <c r="S60" s="400">
        <f t="shared" si="4"/>
        <v>0</v>
      </c>
      <c r="T60" s="201">
        <v>0</v>
      </c>
      <c r="U60" s="201">
        <v>0</v>
      </c>
      <c r="V60" s="201">
        <v>0</v>
      </c>
      <c r="W60" s="201">
        <v>0</v>
      </c>
      <c r="X60" s="199">
        <f t="shared" si="5"/>
        <v>0</v>
      </c>
      <c r="Y60" s="330">
        <v>0</v>
      </c>
      <c r="Z60" s="330">
        <v>9</v>
      </c>
      <c r="AA60" s="330">
        <v>25</v>
      </c>
      <c r="AB60" s="330">
        <v>24</v>
      </c>
      <c r="AC60" s="331">
        <f t="shared" si="25"/>
        <v>58</v>
      </c>
      <c r="AD60" s="365">
        <v>0</v>
      </c>
      <c r="AE60" s="365">
        <v>0</v>
      </c>
      <c r="AF60" s="365">
        <v>0</v>
      </c>
      <c r="AG60" s="365">
        <v>0</v>
      </c>
      <c r="AH60" s="366">
        <f t="shared" si="26"/>
        <v>0</v>
      </c>
      <c r="AI60" s="218">
        <v>0</v>
      </c>
      <c r="AJ60" s="218">
        <v>0</v>
      </c>
      <c r="AK60" s="198">
        <v>0</v>
      </c>
      <c r="AL60" s="199">
        <f t="shared" si="8"/>
        <v>0</v>
      </c>
      <c r="AM60" s="218">
        <v>0</v>
      </c>
      <c r="AN60" s="218">
        <v>0</v>
      </c>
      <c r="AO60" s="198">
        <v>0</v>
      </c>
      <c r="AP60" s="199">
        <f t="shared" si="9"/>
        <v>0</v>
      </c>
      <c r="AQ60" s="218">
        <v>0</v>
      </c>
      <c r="AR60" s="198">
        <v>0</v>
      </c>
      <c r="AS60" s="198">
        <v>0</v>
      </c>
      <c r="AT60" s="199">
        <f t="shared" si="10"/>
        <v>0</v>
      </c>
      <c r="AU60" s="202">
        <v>25</v>
      </c>
      <c r="AV60" s="198">
        <f t="shared" si="11"/>
        <v>5</v>
      </c>
      <c r="AW60" s="198">
        <f t="shared" si="12"/>
        <v>30</v>
      </c>
      <c r="AX60" s="198">
        <f t="shared" si="13"/>
        <v>39</v>
      </c>
      <c r="AY60" s="198">
        <f t="shared" si="14"/>
        <v>49</v>
      </c>
      <c r="AZ60" s="198">
        <f t="shared" si="15"/>
        <v>123</v>
      </c>
      <c r="BA60" s="198">
        <f t="shared" si="16"/>
        <v>69</v>
      </c>
      <c r="BB60" s="198">
        <f t="shared" si="17"/>
        <v>0.16666666666666666</v>
      </c>
      <c r="BC60" s="198">
        <f t="shared" si="18"/>
        <v>0.1282051282051282</v>
      </c>
      <c r="BD60" s="290">
        <f t="shared" si="21"/>
        <v>0.07246376811594203</v>
      </c>
    </row>
    <row r="61" spans="1:56" ht="18" customHeight="1">
      <c r="A61" s="177">
        <v>50</v>
      </c>
      <c r="B61" s="139" t="s">
        <v>176</v>
      </c>
      <c r="C61" s="201">
        <v>0</v>
      </c>
      <c r="D61" s="201">
        <v>3</v>
      </c>
      <c r="E61" s="201">
        <v>4</v>
      </c>
      <c r="F61" s="199">
        <f t="shared" si="1"/>
        <v>7</v>
      </c>
      <c r="G61" s="201">
        <v>0</v>
      </c>
      <c r="H61" s="201">
        <v>2</v>
      </c>
      <c r="I61" s="201">
        <v>1</v>
      </c>
      <c r="J61" s="199">
        <f t="shared" si="2"/>
        <v>3</v>
      </c>
      <c r="K61" s="330">
        <v>0</v>
      </c>
      <c r="L61" s="330">
        <v>0</v>
      </c>
      <c r="M61" s="330">
        <v>0</v>
      </c>
      <c r="N61" s="331">
        <f t="shared" si="3"/>
        <v>0</v>
      </c>
      <c r="O61" s="399">
        <v>0</v>
      </c>
      <c r="P61" s="399">
        <v>0</v>
      </c>
      <c r="Q61" s="399">
        <v>0</v>
      </c>
      <c r="R61" s="399">
        <v>0</v>
      </c>
      <c r="S61" s="400">
        <f t="shared" si="4"/>
        <v>0</v>
      </c>
      <c r="T61" s="201">
        <v>0</v>
      </c>
      <c r="U61" s="201">
        <v>0</v>
      </c>
      <c r="V61" s="201">
        <v>0</v>
      </c>
      <c r="W61" s="201">
        <v>0</v>
      </c>
      <c r="X61" s="199">
        <f t="shared" si="5"/>
        <v>0</v>
      </c>
      <c r="Y61" s="330">
        <v>0</v>
      </c>
      <c r="Z61" s="330">
        <v>2</v>
      </c>
      <c r="AA61" s="330">
        <v>4</v>
      </c>
      <c r="AB61" s="330">
        <v>9</v>
      </c>
      <c r="AC61" s="331">
        <f t="shared" si="25"/>
        <v>15</v>
      </c>
      <c r="AD61" s="365">
        <v>0</v>
      </c>
      <c r="AE61" s="365">
        <v>0</v>
      </c>
      <c r="AF61" s="365">
        <v>0</v>
      </c>
      <c r="AG61" s="365">
        <v>0</v>
      </c>
      <c r="AH61" s="366">
        <f t="shared" si="26"/>
        <v>0</v>
      </c>
      <c r="AI61" s="218">
        <v>0</v>
      </c>
      <c r="AJ61" s="218">
        <v>0</v>
      </c>
      <c r="AK61" s="198">
        <v>0</v>
      </c>
      <c r="AL61" s="199">
        <f t="shared" si="8"/>
        <v>0</v>
      </c>
      <c r="AM61" s="218">
        <v>0</v>
      </c>
      <c r="AN61" s="218">
        <v>0</v>
      </c>
      <c r="AO61" s="198">
        <v>0</v>
      </c>
      <c r="AP61" s="199">
        <f t="shared" si="9"/>
        <v>0</v>
      </c>
      <c r="AQ61" s="218">
        <v>0</v>
      </c>
      <c r="AR61" s="198">
        <v>0</v>
      </c>
      <c r="AS61" s="198">
        <v>0</v>
      </c>
      <c r="AT61" s="199">
        <f t="shared" si="10"/>
        <v>0</v>
      </c>
      <c r="AU61" s="202">
        <v>5</v>
      </c>
      <c r="AV61" s="198">
        <f t="shared" si="11"/>
        <v>0</v>
      </c>
      <c r="AW61" s="198">
        <f t="shared" si="12"/>
        <v>7</v>
      </c>
      <c r="AX61" s="198">
        <f t="shared" si="13"/>
        <v>9</v>
      </c>
      <c r="AY61" s="198">
        <f t="shared" si="14"/>
        <v>14</v>
      </c>
      <c r="AZ61" s="198">
        <f t="shared" si="15"/>
        <v>30</v>
      </c>
      <c r="BA61" s="198">
        <f t="shared" si="16"/>
        <v>16</v>
      </c>
      <c r="BB61" s="198">
        <f t="shared" si="17"/>
        <v>0</v>
      </c>
      <c r="BC61" s="198">
        <f t="shared" si="18"/>
        <v>0</v>
      </c>
      <c r="BD61" s="290">
        <f t="shared" si="21"/>
        <v>0</v>
      </c>
    </row>
    <row r="62" spans="1:56" ht="18" customHeight="1">
      <c r="A62" s="177">
        <v>51</v>
      </c>
      <c r="B62" s="139" t="s">
        <v>188</v>
      </c>
      <c r="C62" s="201">
        <v>5</v>
      </c>
      <c r="D62" s="201">
        <v>0</v>
      </c>
      <c r="E62" s="201">
        <v>0</v>
      </c>
      <c r="F62" s="199">
        <f t="shared" si="1"/>
        <v>5</v>
      </c>
      <c r="G62" s="201">
        <v>5</v>
      </c>
      <c r="H62" s="201">
        <v>0</v>
      </c>
      <c r="I62" s="201">
        <v>1</v>
      </c>
      <c r="J62" s="199">
        <f t="shared" si="2"/>
        <v>6</v>
      </c>
      <c r="K62" s="330">
        <v>0</v>
      </c>
      <c r="L62" s="330">
        <v>0</v>
      </c>
      <c r="M62" s="330">
        <v>0</v>
      </c>
      <c r="N62" s="331">
        <f t="shared" si="3"/>
        <v>0</v>
      </c>
      <c r="O62" s="399">
        <v>0</v>
      </c>
      <c r="P62" s="399">
        <v>0</v>
      </c>
      <c r="Q62" s="399">
        <v>0</v>
      </c>
      <c r="R62" s="399">
        <v>0</v>
      </c>
      <c r="S62" s="400">
        <f t="shared" si="4"/>
        <v>0</v>
      </c>
      <c r="T62" s="201">
        <v>1</v>
      </c>
      <c r="U62" s="201">
        <v>0</v>
      </c>
      <c r="V62" s="201">
        <v>0</v>
      </c>
      <c r="W62" s="201">
        <v>0</v>
      </c>
      <c r="X62" s="199">
        <f t="shared" si="5"/>
        <v>1</v>
      </c>
      <c r="Y62" s="330">
        <v>0</v>
      </c>
      <c r="Z62" s="330">
        <v>0</v>
      </c>
      <c r="AA62" s="330">
        <v>0</v>
      </c>
      <c r="AB62" s="330">
        <v>0</v>
      </c>
      <c r="AC62" s="331">
        <f t="shared" si="25"/>
        <v>0</v>
      </c>
      <c r="AD62" s="365">
        <v>0</v>
      </c>
      <c r="AE62" s="365">
        <v>0</v>
      </c>
      <c r="AF62" s="365">
        <v>0</v>
      </c>
      <c r="AG62" s="365">
        <v>0</v>
      </c>
      <c r="AH62" s="366">
        <f t="shared" si="26"/>
        <v>0</v>
      </c>
      <c r="AI62" s="218">
        <v>0</v>
      </c>
      <c r="AJ62" s="218">
        <v>0</v>
      </c>
      <c r="AK62" s="198">
        <v>0</v>
      </c>
      <c r="AL62" s="199">
        <f t="shared" si="8"/>
        <v>0</v>
      </c>
      <c r="AM62" s="218">
        <v>0</v>
      </c>
      <c r="AN62" s="218">
        <v>0</v>
      </c>
      <c r="AO62" s="198">
        <v>0</v>
      </c>
      <c r="AP62" s="199">
        <f t="shared" si="9"/>
        <v>0</v>
      </c>
      <c r="AQ62" s="218">
        <v>0</v>
      </c>
      <c r="AR62" s="198">
        <v>0</v>
      </c>
      <c r="AS62" s="198">
        <v>0</v>
      </c>
      <c r="AT62" s="199">
        <f t="shared" si="10"/>
        <v>0</v>
      </c>
      <c r="AU62" s="202">
        <v>0</v>
      </c>
      <c r="AV62" s="198">
        <f t="shared" si="11"/>
        <v>11</v>
      </c>
      <c r="AW62" s="198">
        <f t="shared" si="12"/>
        <v>0</v>
      </c>
      <c r="AX62" s="198">
        <f t="shared" si="13"/>
        <v>1</v>
      </c>
      <c r="AY62" s="198">
        <f t="shared" si="14"/>
        <v>0</v>
      </c>
      <c r="AZ62" s="198">
        <f t="shared" si="15"/>
        <v>12</v>
      </c>
      <c r="BA62" s="198">
        <f t="shared" si="16"/>
        <v>1</v>
      </c>
      <c r="BB62" s="198" t="e">
        <f t="shared" si="17"/>
        <v>#DIV/0!</v>
      </c>
      <c r="BC62" s="198">
        <f t="shared" si="18"/>
        <v>11</v>
      </c>
      <c r="BD62" s="290">
        <f t="shared" si="21"/>
        <v>11</v>
      </c>
    </row>
    <row r="63" spans="1:56" ht="18" customHeight="1">
      <c r="A63" s="177">
        <v>52</v>
      </c>
      <c r="B63" s="139" t="s">
        <v>153</v>
      </c>
      <c r="C63" s="201">
        <v>0</v>
      </c>
      <c r="D63" s="201">
        <v>0</v>
      </c>
      <c r="E63" s="201">
        <v>0</v>
      </c>
      <c r="F63" s="199">
        <f t="shared" si="1"/>
        <v>0</v>
      </c>
      <c r="G63" s="201">
        <v>0</v>
      </c>
      <c r="H63" s="201">
        <v>0</v>
      </c>
      <c r="I63" s="201">
        <v>0</v>
      </c>
      <c r="J63" s="199">
        <f t="shared" si="2"/>
        <v>0</v>
      </c>
      <c r="K63" s="338">
        <v>0</v>
      </c>
      <c r="L63" s="338">
        <v>0</v>
      </c>
      <c r="M63" s="338">
        <v>0</v>
      </c>
      <c r="N63" s="331">
        <f t="shared" si="3"/>
        <v>0</v>
      </c>
      <c r="O63" s="407">
        <v>0</v>
      </c>
      <c r="P63" s="407">
        <v>0</v>
      </c>
      <c r="Q63" s="407">
        <v>0</v>
      </c>
      <c r="R63" s="407">
        <v>0</v>
      </c>
      <c r="S63" s="400">
        <f t="shared" si="4"/>
        <v>0</v>
      </c>
      <c r="T63" s="201">
        <v>0</v>
      </c>
      <c r="U63" s="201">
        <v>0</v>
      </c>
      <c r="V63" s="201">
        <v>0</v>
      </c>
      <c r="W63" s="201">
        <v>0</v>
      </c>
      <c r="X63" s="199">
        <f t="shared" si="5"/>
        <v>0</v>
      </c>
      <c r="Y63" s="330">
        <v>0</v>
      </c>
      <c r="Z63" s="330">
        <v>0</v>
      </c>
      <c r="AA63" s="330">
        <v>0</v>
      </c>
      <c r="AB63" s="330">
        <v>0</v>
      </c>
      <c r="AC63" s="331">
        <f t="shared" si="25"/>
        <v>0</v>
      </c>
      <c r="AD63" s="365">
        <v>0</v>
      </c>
      <c r="AE63" s="365">
        <v>0</v>
      </c>
      <c r="AF63" s="365">
        <v>0</v>
      </c>
      <c r="AG63" s="365">
        <v>0</v>
      </c>
      <c r="AH63" s="366">
        <f t="shared" si="26"/>
        <v>0</v>
      </c>
      <c r="AI63" s="220">
        <v>0</v>
      </c>
      <c r="AJ63" s="201">
        <v>0</v>
      </c>
      <c r="AK63" s="201">
        <v>0</v>
      </c>
      <c r="AL63" s="199">
        <f t="shared" si="8"/>
        <v>0</v>
      </c>
      <c r="AM63" s="220">
        <v>0</v>
      </c>
      <c r="AN63" s="201">
        <v>0</v>
      </c>
      <c r="AO63" s="201">
        <v>0</v>
      </c>
      <c r="AP63" s="199">
        <f t="shared" si="9"/>
        <v>0</v>
      </c>
      <c r="AQ63" s="220">
        <v>0</v>
      </c>
      <c r="AR63" s="201">
        <v>0</v>
      </c>
      <c r="AS63" s="201">
        <v>0</v>
      </c>
      <c r="AT63" s="199">
        <f t="shared" si="10"/>
        <v>0</v>
      </c>
      <c r="AU63" s="202">
        <v>0</v>
      </c>
      <c r="AV63" s="198">
        <f t="shared" si="11"/>
        <v>0</v>
      </c>
      <c r="AW63" s="198">
        <f t="shared" si="12"/>
        <v>0</v>
      </c>
      <c r="AX63" s="198">
        <f t="shared" si="13"/>
        <v>0</v>
      </c>
      <c r="AY63" s="198">
        <f t="shared" si="14"/>
        <v>0</v>
      </c>
      <c r="AZ63" s="198">
        <f t="shared" si="15"/>
        <v>0</v>
      </c>
      <c r="BA63" s="198">
        <f t="shared" si="16"/>
        <v>0</v>
      </c>
      <c r="BB63" s="201" t="e">
        <f>AV63/AW63</f>
        <v>#DIV/0!</v>
      </c>
      <c r="BC63" s="201" t="e">
        <f>AV63/AX63</f>
        <v>#DIV/0!</v>
      </c>
      <c r="BD63" s="293" t="e">
        <f>AV63/BA63</f>
        <v>#DIV/0!</v>
      </c>
    </row>
    <row r="64" spans="1:56" ht="18" customHeight="1">
      <c r="A64" s="177">
        <v>53</v>
      </c>
      <c r="B64" s="176" t="s">
        <v>162</v>
      </c>
      <c r="C64" s="198">
        <v>0</v>
      </c>
      <c r="D64" s="198">
        <v>0</v>
      </c>
      <c r="E64" s="198">
        <v>0</v>
      </c>
      <c r="F64" s="199">
        <f t="shared" si="1"/>
        <v>0</v>
      </c>
      <c r="G64" s="198">
        <v>0</v>
      </c>
      <c r="H64" s="198">
        <v>0</v>
      </c>
      <c r="I64" s="198">
        <v>0</v>
      </c>
      <c r="J64" s="199">
        <f t="shared" si="2"/>
        <v>0</v>
      </c>
      <c r="K64" s="330">
        <v>0</v>
      </c>
      <c r="L64" s="330">
        <v>0</v>
      </c>
      <c r="M64" s="330">
        <v>0</v>
      </c>
      <c r="N64" s="331">
        <f t="shared" si="3"/>
        <v>0</v>
      </c>
      <c r="O64" s="399">
        <v>0</v>
      </c>
      <c r="P64" s="399">
        <v>0</v>
      </c>
      <c r="Q64" s="399">
        <v>0</v>
      </c>
      <c r="R64" s="399">
        <v>0</v>
      </c>
      <c r="S64" s="400">
        <f t="shared" si="4"/>
        <v>0</v>
      </c>
      <c r="T64" s="198">
        <v>0</v>
      </c>
      <c r="U64" s="198">
        <v>0</v>
      </c>
      <c r="V64" s="198">
        <v>0</v>
      </c>
      <c r="W64" s="198">
        <v>0</v>
      </c>
      <c r="X64" s="199">
        <f t="shared" si="5"/>
        <v>0</v>
      </c>
      <c r="Y64" s="330">
        <v>0</v>
      </c>
      <c r="Z64" s="330">
        <v>2</v>
      </c>
      <c r="AA64" s="330">
        <v>1</v>
      </c>
      <c r="AB64" s="330">
        <v>0</v>
      </c>
      <c r="AC64" s="331">
        <f t="shared" si="25"/>
        <v>3</v>
      </c>
      <c r="AD64" s="365">
        <v>0</v>
      </c>
      <c r="AE64" s="365">
        <v>0</v>
      </c>
      <c r="AF64" s="365">
        <v>0</v>
      </c>
      <c r="AG64" s="365">
        <v>0</v>
      </c>
      <c r="AH64" s="366">
        <f t="shared" si="26"/>
        <v>0</v>
      </c>
      <c r="AI64" s="218">
        <v>0</v>
      </c>
      <c r="AJ64" s="198">
        <v>0</v>
      </c>
      <c r="AK64" s="198">
        <v>0</v>
      </c>
      <c r="AL64" s="199">
        <f t="shared" si="8"/>
        <v>0</v>
      </c>
      <c r="AM64" s="218">
        <v>0</v>
      </c>
      <c r="AN64" s="198">
        <v>0</v>
      </c>
      <c r="AO64" s="198">
        <v>0</v>
      </c>
      <c r="AP64" s="199">
        <f t="shared" si="9"/>
        <v>0</v>
      </c>
      <c r="AQ64" s="218">
        <v>0</v>
      </c>
      <c r="AR64" s="198">
        <v>0</v>
      </c>
      <c r="AS64" s="198">
        <v>0</v>
      </c>
      <c r="AT64" s="199">
        <f t="shared" si="10"/>
        <v>0</v>
      </c>
      <c r="AU64" s="200">
        <v>0</v>
      </c>
      <c r="AV64" s="198">
        <f t="shared" si="11"/>
        <v>0</v>
      </c>
      <c r="AW64" s="198">
        <f t="shared" si="12"/>
        <v>2</v>
      </c>
      <c r="AX64" s="198">
        <f t="shared" si="13"/>
        <v>1</v>
      </c>
      <c r="AY64" s="198">
        <f t="shared" si="14"/>
        <v>0</v>
      </c>
      <c r="AZ64" s="198">
        <f t="shared" si="15"/>
        <v>3</v>
      </c>
      <c r="BA64" s="198">
        <f t="shared" si="16"/>
        <v>3</v>
      </c>
      <c r="BB64" s="198">
        <f>AV64/AW64</f>
        <v>0</v>
      </c>
      <c r="BC64" s="198">
        <f>AV64/AX64</f>
        <v>0</v>
      </c>
      <c r="BD64" s="290">
        <f>AV64/BA64</f>
        <v>0</v>
      </c>
    </row>
    <row r="65" spans="1:56" ht="18" customHeight="1">
      <c r="A65" s="177">
        <v>54</v>
      </c>
      <c r="B65" s="101" t="s">
        <v>164</v>
      </c>
      <c r="C65" s="201">
        <v>0</v>
      </c>
      <c r="D65" s="201">
        <v>0</v>
      </c>
      <c r="E65" s="201">
        <v>4</v>
      </c>
      <c r="F65" s="199">
        <f t="shared" si="1"/>
        <v>4</v>
      </c>
      <c r="G65" s="201">
        <v>0</v>
      </c>
      <c r="H65" s="201">
        <v>19</v>
      </c>
      <c r="I65" s="201">
        <v>33</v>
      </c>
      <c r="J65" s="199">
        <f t="shared" si="2"/>
        <v>52</v>
      </c>
      <c r="K65" s="338">
        <v>0</v>
      </c>
      <c r="L65" s="338">
        <v>0</v>
      </c>
      <c r="M65" s="338">
        <v>0</v>
      </c>
      <c r="N65" s="331">
        <f t="shared" si="3"/>
        <v>0</v>
      </c>
      <c r="O65" s="407">
        <v>0</v>
      </c>
      <c r="P65" s="407">
        <v>0</v>
      </c>
      <c r="Q65" s="407">
        <v>0</v>
      </c>
      <c r="R65" s="407">
        <v>0</v>
      </c>
      <c r="S65" s="400">
        <f t="shared" si="4"/>
        <v>0</v>
      </c>
      <c r="T65" s="201">
        <v>0</v>
      </c>
      <c r="U65" s="201">
        <v>0</v>
      </c>
      <c r="V65" s="201">
        <v>0</v>
      </c>
      <c r="W65" s="201">
        <v>0</v>
      </c>
      <c r="X65" s="199">
        <f t="shared" si="5"/>
        <v>0</v>
      </c>
      <c r="Y65" s="330">
        <v>0</v>
      </c>
      <c r="Z65" s="330">
        <v>5</v>
      </c>
      <c r="AA65" s="330">
        <v>24</v>
      </c>
      <c r="AB65" s="330">
        <v>111</v>
      </c>
      <c r="AC65" s="331">
        <f t="shared" si="25"/>
        <v>140</v>
      </c>
      <c r="AD65" s="365">
        <v>0</v>
      </c>
      <c r="AE65" s="365">
        <v>0</v>
      </c>
      <c r="AF65" s="365">
        <v>1</v>
      </c>
      <c r="AG65" s="365">
        <v>0</v>
      </c>
      <c r="AH65" s="366">
        <f t="shared" si="26"/>
        <v>1</v>
      </c>
      <c r="AI65" s="220">
        <v>0</v>
      </c>
      <c r="AJ65" s="220">
        <v>0</v>
      </c>
      <c r="AK65" s="201">
        <v>0</v>
      </c>
      <c r="AL65" s="199">
        <f t="shared" si="8"/>
        <v>0</v>
      </c>
      <c r="AM65" s="220">
        <v>0</v>
      </c>
      <c r="AN65" s="220">
        <v>0</v>
      </c>
      <c r="AO65" s="201">
        <v>0</v>
      </c>
      <c r="AP65" s="199">
        <f t="shared" si="9"/>
        <v>0</v>
      </c>
      <c r="AQ65" s="220">
        <v>1</v>
      </c>
      <c r="AR65" s="201">
        <v>0</v>
      </c>
      <c r="AS65" s="201">
        <v>0</v>
      </c>
      <c r="AT65" s="199">
        <f t="shared" si="10"/>
        <v>1</v>
      </c>
      <c r="AU65" s="202">
        <v>0</v>
      </c>
      <c r="AV65" s="198">
        <f t="shared" si="11"/>
        <v>1</v>
      </c>
      <c r="AW65" s="198">
        <f t="shared" si="12"/>
        <v>24</v>
      </c>
      <c r="AX65" s="198">
        <f t="shared" si="13"/>
        <v>62</v>
      </c>
      <c r="AY65" s="198">
        <f t="shared" si="14"/>
        <v>111</v>
      </c>
      <c r="AZ65" s="198">
        <f t="shared" si="15"/>
        <v>198</v>
      </c>
      <c r="BA65" s="198">
        <f t="shared" si="16"/>
        <v>86</v>
      </c>
      <c r="BB65" s="201">
        <f t="shared" si="17"/>
        <v>0.041666666666666664</v>
      </c>
      <c r="BC65" s="201">
        <f t="shared" si="18"/>
        <v>0.016129032258064516</v>
      </c>
      <c r="BD65" s="293">
        <f t="shared" si="21"/>
        <v>0.011627906976744186</v>
      </c>
    </row>
    <row r="66" spans="1:56" ht="18" customHeight="1">
      <c r="A66" s="177">
        <v>55</v>
      </c>
      <c r="B66" s="298" t="s">
        <v>43</v>
      </c>
      <c r="C66" s="198">
        <v>2</v>
      </c>
      <c r="D66" s="198">
        <v>0</v>
      </c>
      <c r="E66" s="198">
        <v>0</v>
      </c>
      <c r="F66" s="199">
        <f t="shared" si="1"/>
        <v>2</v>
      </c>
      <c r="G66" s="198">
        <v>29</v>
      </c>
      <c r="H66" s="198">
        <v>8</v>
      </c>
      <c r="I66" s="198">
        <v>2</v>
      </c>
      <c r="J66" s="199">
        <f t="shared" si="2"/>
        <v>39</v>
      </c>
      <c r="K66" s="330">
        <v>0</v>
      </c>
      <c r="L66" s="330">
        <v>0</v>
      </c>
      <c r="M66" s="330">
        <v>0</v>
      </c>
      <c r="N66" s="331">
        <f t="shared" si="3"/>
        <v>0</v>
      </c>
      <c r="O66" s="399">
        <v>0</v>
      </c>
      <c r="P66" s="399">
        <v>0</v>
      </c>
      <c r="Q66" s="399">
        <v>0</v>
      </c>
      <c r="R66" s="399">
        <v>0</v>
      </c>
      <c r="S66" s="400">
        <f t="shared" si="4"/>
        <v>0</v>
      </c>
      <c r="T66" s="198">
        <v>0</v>
      </c>
      <c r="U66" s="198">
        <v>0</v>
      </c>
      <c r="V66" s="198">
        <v>0</v>
      </c>
      <c r="W66" s="198">
        <v>0</v>
      </c>
      <c r="X66" s="199">
        <f t="shared" si="5"/>
        <v>0</v>
      </c>
      <c r="Y66" s="330">
        <v>0</v>
      </c>
      <c r="Z66" s="330">
        <v>4</v>
      </c>
      <c r="AA66" s="330">
        <v>0</v>
      </c>
      <c r="AB66" s="330">
        <v>11</v>
      </c>
      <c r="AC66" s="331">
        <f t="shared" si="25"/>
        <v>15</v>
      </c>
      <c r="AD66" s="365">
        <v>0</v>
      </c>
      <c r="AE66" s="365">
        <v>0</v>
      </c>
      <c r="AF66" s="365">
        <v>0</v>
      </c>
      <c r="AG66" s="365">
        <v>0</v>
      </c>
      <c r="AH66" s="366">
        <f t="shared" si="26"/>
        <v>0</v>
      </c>
      <c r="AI66" s="218">
        <v>0</v>
      </c>
      <c r="AJ66" s="198">
        <v>0</v>
      </c>
      <c r="AK66" s="198">
        <v>0</v>
      </c>
      <c r="AL66" s="199">
        <f t="shared" si="8"/>
        <v>0</v>
      </c>
      <c r="AM66" s="218">
        <v>0</v>
      </c>
      <c r="AN66" s="198">
        <v>0</v>
      </c>
      <c r="AO66" s="198">
        <v>0</v>
      </c>
      <c r="AP66" s="199">
        <f t="shared" si="9"/>
        <v>0</v>
      </c>
      <c r="AQ66" s="218">
        <v>0</v>
      </c>
      <c r="AR66" s="198">
        <v>0</v>
      </c>
      <c r="AS66" s="198">
        <v>0</v>
      </c>
      <c r="AT66" s="199">
        <f t="shared" si="10"/>
        <v>0</v>
      </c>
      <c r="AU66" s="200">
        <v>0</v>
      </c>
      <c r="AV66" s="198">
        <f t="shared" si="11"/>
        <v>31</v>
      </c>
      <c r="AW66" s="198">
        <f t="shared" si="12"/>
        <v>12</v>
      </c>
      <c r="AX66" s="198">
        <f t="shared" si="13"/>
        <v>2</v>
      </c>
      <c r="AY66" s="198">
        <f t="shared" si="14"/>
        <v>11</v>
      </c>
      <c r="AZ66" s="198">
        <f t="shared" si="15"/>
        <v>56</v>
      </c>
      <c r="BA66" s="198">
        <f t="shared" si="16"/>
        <v>14</v>
      </c>
      <c r="BB66" s="198">
        <f t="shared" si="17"/>
        <v>2.5833333333333335</v>
      </c>
      <c r="BC66" s="198">
        <f t="shared" si="18"/>
        <v>15.5</v>
      </c>
      <c r="BD66" s="290">
        <f aca="true" t="shared" si="27" ref="BD66:BD79">AV66/BA66</f>
        <v>2.2142857142857144</v>
      </c>
    </row>
    <row r="67" spans="1:56" ht="18" customHeight="1">
      <c r="A67" s="177">
        <v>56</v>
      </c>
      <c r="B67" s="139" t="s">
        <v>138</v>
      </c>
      <c r="C67" s="201">
        <v>1</v>
      </c>
      <c r="D67" s="201">
        <v>0</v>
      </c>
      <c r="E67" s="201">
        <v>0</v>
      </c>
      <c r="F67" s="199">
        <f t="shared" si="1"/>
        <v>1</v>
      </c>
      <c r="G67" s="201">
        <v>49</v>
      </c>
      <c r="H67" s="201">
        <v>10</v>
      </c>
      <c r="I67" s="201">
        <v>7</v>
      </c>
      <c r="J67" s="199">
        <f t="shared" si="2"/>
        <v>66</v>
      </c>
      <c r="K67" s="330">
        <v>0</v>
      </c>
      <c r="L67" s="330">
        <v>0</v>
      </c>
      <c r="M67" s="330">
        <v>0</v>
      </c>
      <c r="N67" s="331">
        <f t="shared" si="3"/>
        <v>0</v>
      </c>
      <c r="O67" s="399">
        <v>0</v>
      </c>
      <c r="P67" s="399">
        <v>0</v>
      </c>
      <c r="Q67" s="399">
        <v>0</v>
      </c>
      <c r="R67" s="399">
        <v>0</v>
      </c>
      <c r="S67" s="400">
        <f t="shared" si="4"/>
        <v>0</v>
      </c>
      <c r="T67" s="201">
        <v>0</v>
      </c>
      <c r="U67" s="201">
        <v>0</v>
      </c>
      <c r="V67" s="201">
        <v>0</v>
      </c>
      <c r="W67" s="201">
        <v>0</v>
      </c>
      <c r="X67" s="199">
        <f t="shared" si="5"/>
        <v>0</v>
      </c>
      <c r="Y67" s="330">
        <v>0</v>
      </c>
      <c r="Z67" s="330">
        <v>2</v>
      </c>
      <c r="AA67" s="330">
        <v>3</v>
      </c>
      <c r="AB67" s="330">
        <v>0</v>
      </c>
      <c r="AC67" s="331">
        <f t="shared" si="25"/>
        <v>5</v>
      </c>
      <c r="AD67" s="365">
        <v>0</v>
      </c>
      <c r="AE67" s="365">
        <v>0</v>
      </c>
      <c r="AF67" s="365">
        <v>0</v>
      </c>
      <c r="AG67" s="365">
        <v>0</v>
      </c>
      <c r="AH67" s="366">
        <f t="shared" si="26"/>
        <v>0</v>
      </c>
      <c r="AI67" s="220">
        <v>0</v>
      </c>
      <c r="AJ67" s="201">
        <v>0</v>
      </c>
      <c r="AK67" s="201">
        <v>0</v>
      </c>
      <c r="AL67" s="199">
        <f t="shared" si="8"/>
        <v>0</v>
      </c>
      <c r="AM67" s="220">
        <v>0</v>
      </c>
      <c r="AN67" s="201">
        <v>0</v>
      </c>
      <c r="AO67" s="201">
        <v>0</v>
      </c>
      <c r="AP67" s="199">
        <f t="shared" si="9"/>
        <v>0</v>
      </c>
      <c r="AQ67" s="220">
        <v>0</v>
      </c>
      <c r="AR67" s="201">
        <v>0</v>
      </c>
      <c r="AS67" s="201">
        <v>0</v>
      </c>
      <c r="AT67" s="199">
        <f t="shared" si="10"/>
        <v>0</v>
      </c>
      <c r="AU67" s="202">
        <v>0</v>
      </c>
      <c r="AV67" s="198">
        <f t="shared" si="11"/>
        <v>50</v>
      </c>
      <c r="AW67" s="198">
        <f t="shared" si="12"/>
        <v>12</v>
      </c>
      <c r="AX67" s="198">
        <f t="shared" si="13"/>
        <v>10</v>
      </c>
      <c r="AY67" s="198">
        <f t="shared" si="14"/>
        <v>0</v>
      </c>
      <c r="AZ67" s="198">
        <f t="shared" si="15"/>
        <v>72</v>
      </c>
      <c r="BA67" s="198">
        <f t="shared" si="16"/>
        <v>22</v>
      </c>
      <c r="BB67" s="198">
        <f t="shared" si="17"/>
        <v>4.166666666666667</v>
      </c>
      <c r="BC67" s="198">
        <f t="shared" si="18"/>
        <v>5</v>
      </c>
      <c r="BD67" s="293">
        <f t="shared" si="27"/>
        <v>2.272727272727273</v>
      </c>
    </row>
    <row r="68" spans="1:56" ht="18" customHeight="1">
      <c r="A68" s="177">
        <v>57</v>
      </c>
      <c r="B68" s="176" t="s">
        <v>139</v>
      </c>
      <c r="C68" s="198">
        <v>0</v>
      </c>
      <c r="D68" s="198">
        <v>0</v>
      </c>
      <c r="E68" s="198">
        <v>0</v>
      </c>
      <c r="F68" s="199">
        <f aca="true" t="shared" si="28" ref="F68:F79">SUM(C68:E68)</f>
        <v>0</v>
      </c>
      <c r="G68" s="198">
        <v>43</v>
      </c>
      <c r="H68" s="198">
        <v>0</v>
      </c>
      <c r="I68" s="198">
        <v>1</v>
      </c>
      <c r="J68" s="199">
        <f aca="true" t="shared" si="29" ref="J68:J79">SUM(G68:I68)</f>
        <v>44</v>
      </c>
      <c r="K68" s="330">
        <v>0</v>
      </c>
      <c r="L68" s="330">
        <v>0</v>
      </c>
      <c r="M68" s="330">
        <v>0</v>
      </c>
      <c r="N68" s="331">
        <f aca="true" t="shared" si="30" ref="N68:N79">SUM(K68:M68)</f>
        <v>0</v>
      </c>
      <c r="O68" s="399">
        <v>0</v>
      </c>
      <c r="P68" s="399">
        <v>0</v>
      </c>
      <c r="Q68" s="399">
        <v>0</v>
      </c>
      <c r="R68" s="399">
        <v>0</v>
      </c>
      <c r="S68" s="400">
        <f aca="true" t="shared" si="31" ref="S68:S79">SUM(O68:R68)</f>
        <v>0</v>
      </c>
      <c r="T68" s="198">
        <v>0</v>
      </c>
      <c r="U68" s="198">
        <v>0</v>
      </c>
      <c r="V68" s="198">
        <v>0</v>
      </c>
      <c r="W68" s="198">
        <v>0</v>
      </c>
      <c r="X68" s="199">
        <f aca="true" t="shared" si="32" ref="X68:X79">SUM(T68:W68)</f>
        <v>0</v>
      </c>
      <c r="Y68" s="330">
        <v>0</v>
      </c>
      <c r="Z68" s="330">
        <v>0</v>
      </c>
      <c r="AA68" s="330">
        <v>3</v>
      </c>
      <c r="AB68" s="330">
        <v>0</v>
      </c>
      <c r="AC68" s="331">
        <f t="shared" si="25"/>
        <v>3</v>
      </c>
      <c r="AD68" s="365">
        <v>0</v>
      </c>
      <c r="AE68" s="365">
        <v>0</v>
      </c>
      <c r="AF68" s="365">
        <v>0</v>
      </c>
      <c r="AG68" s="365">
        <v>0</v>
      </c>
      <c r="AH68" s="366">
        <f t="shared" si="26"/>
        <v>0</v>
      </c>
      <c r="AI68" s="218">
        <v>2</v>
      </c>
      <c r="AJ68" s="201">
        <v>0</v>
      </c>
      <c r="AK68" s="201">
        <v>0</v>
      </c>
      <c r="AL68" s="199">
        <f aca="true" t="shared" si="33" ref="AL68:AL79">SUM(AI68:AK68)</f>
        <v>2</v>
      </c>
      <c r="AM68" s="198">
        <v>0</v>
      </c>
      <c r="AN68" s="201">
        <v>0</v>
      </c>
      <c r="AO68" s="201">
        <v>0</v>
      </c>
      <c r="AP68" s="199">
        <f aca="true" t="shared" si="34" ref="AP68:AP79">SUM(AM68:AO68)</f>
        <v>0</v>
      </c>
      <c r="AQ68" s="199">
        <v>0</v>
      </c>
      <c r="AR68" s="201">
        <v>0</v>
      </c>
      <c r="AS68" s="201">
        <v>0</v>
      </c>
      <c r="AT68" s="199">
        <f aca="true" t="shared" si="35" ref="AT68:AT79">SUM(AQ68:AS68)</f>
        <v>0</v>
      </c>
      <c r="AU68" s="202">
        <v>0</v>
      </c>
      <c r="AV68" s="198">
        <f t="shared" si="11"/>
        <v>45</v>
      </c>
      <c r="AW68" s="198">
        <f t="shared" si="12"/>
        <v>0</v>
      </c>
      <c r="AX68" s="198">
        <f t="shared" si="13"/>
        <v>4</v>
      </c>
      <c r="AY68" s="198">
        <f t="shared" si="14"/>
        <v>0</v>
      </c>
      <c r="AZ68" s="198">
        <f t="shared" si="15"/>
        <v>49</v>
      </c>
      <c r="BA68" s="198">
        <f t="shared" si="16"/>
        <v>4</v>
      </c>
      <c r="BB68" s="198" t="e">
        <f t="shared" si="17"/>
        <v>#DIV/0!</v>
      </c>
      <c r="BC68" s="198">
        <f t="shared" si="18"/>
        <v>11.25</v>
      </c>
      <c r="BD68" s="290">
        <f t="shared" si="27"/>
        <v>11.25</v>
      </c>
    </row>
    <row r="69" spans="1:56" ht="18" customHeight="1">
      <c r="A69" s="177">
        <v>58</v>
      </c>
      <c r="B69" s="139" t="s">
        <v>140</v>
      </c>
      <c r="C69" s="198">
        <v>0</v>
      </c>
      <c r="D69" s="198">
        <v>0</v>
      </c>
      <c r="E69" s="198">
        <v>0</v>
      </c>
      <c r="F69" s="199">
        <f t="shared" si="28"/>
        <v>0</v>
      </c>
      <c r="G69" s="198">
        <v>0</v>
      </c>
      <c r="H69" s="198">
        <v>10</v>
      </c>
      <c r="I69" s="198">
        <v>5</v>
      </c>
      <c r="J69" s="199">
        <f t="shared" si="29"/>
        <v>15</v>
      </c>
      <c r="K69" s="330">
        <v>0</v>
      </c>
      <c r="L69" s="330">
        <v>0</v>
      </c>
      <c r="M69" s="330">
        <v>0</v>
      </c>
      <c r="N69" s="331">
        <f t="shared" si="30"/>
        <v>0</v>
      </c>
      <c r="O69" s="399">
        <v>0</v>
      </c>
      <c r="P69" s="399">
        <v>0</v>
      </c>
      <c r="Q69" s="399">
        <v>0</v>
      </c>
      <c r="R69" s="399">
        <v>0</v>
      </c>
      <c r="S69" s="400">
        <f t="shared" si="31"/>
        <v>0</v>
      </c>
      <c r="T69" s="201">
        <v>0</v>
      </c>
      <c r="U69" s="201">
        <v>0</v>
      </c>
      <c r="V69" s="201">
        <v>0</v>
      </c>
      <c r="W69" s="201">
        <v>0</v>
      </c>
      <c r="X69" s="199">
        <f t="shared" si="32"/>
        <v>0</v>
      </c>
      <c r="Y69" s="330">
        <v>0</v>
      </c>
      <c r="Z69" s="330">
        <v>4</v>
      </c>
      <c r="AA69" s="330">
        <v>7</v>
      </c>
      <c r="AB69" s="330">
        <v>0</v>
      </c>
      <c r="AC69" s="331">
        <f t="shared" si="25"/>
        <v>11</v>
      </c>
      <c r="AD69" s="365">
        <v>0</v>
      </c>
      <c r="AE69" s="365">
        <v>0</v>
      </c>
      <c r="AF69" s="365">
        <v>0</v>
      </c>
      <c r="AG69" s="365">
        <v>0</v>
      </c>
      <c r="AH69" s="366">
        <f t="shared" si="26"/>
        <v>0</v>
      </c>
      <c r="AI69" s="221">
        <v>0</v>
      </c>
      <c r="AJ69" s="201">
        <v>0</v>
      </c>
      <c r="AK69" s="201">
        <v>0</v>
      </c>
      <c r="AL69" s="199">
        <f t="shared" si="33"/>
        <v>0</v>
      </c>
      <c r="AM69" s="218">
        <v>0</v>
      </c>
      <c r="AN69" s="201">
        <v>0</v>
      </c>
      <c r="AO69" s="201">
        <v>0</v>
      </c>
      <c r="AP69" s="199">
        <f t="shared" si="34"/>
        <v>0</v>
      </c>
      <c r="AQ69" s="218">
        <v>0</v>
      </c>
      <c r="AR69" s="201">
        <v>0</v>
      </c>
      <c r="AS69" s="201">
        <v>0</v>
      </c>
      <c r="AT69" s="199">
        <f t="shared" si="35"/>
        <v>0</v>
      </c>
      <c r="AU69" s="200">
        <v>0</v>
      </c>
      <c r="AV69" s="198">
        <f t="shared" si="11"/>
        <v>0</v>
      </c>
      <c r="AW69" s="198">
        <f t="shared" si="12"/>
        <v>14</v>
      </c>
      <c r="AX69" s="198">
        <f t="shared" si="13"/>
        <v>12</v>
      </c>
      <c r="AY69" s="198">
        <f t="shared" si="14"/>
        <v>0</v>
      </c>
      <c r="AZ69" s="198">
        <f t="shared" si="15"/>
        <v>26</v>
      </c>
      <c r="BA69" s="198">
        <f aca="true" t="shared" si="36" ref="BA69:BA79">SUM(AW69,AX69)</f>
        <v>26</v>
      </c>
      <c r="BB69" s="198">
        <f t="shared" si="17"/>
        <v>0</v>
      </c>
      <c r="BC69" s="198">
        <f t="shared" si="18"/>
        <v>0</v>
      </c>
      <c r="BD69" s="290">
        <f t="shared" si="27"/>
        <v>0</v>
      </c>
    </row>
    <row r="70" spans="1:56" ht="18" customHeight="1">
      <c r="A70" s="177">
        <v>59</v>
      </c>
      <c r="B70" s="176" t="s">
        <v>110</v>
      </c>
      <c r="C70" s="198">
        <v>0</v>
      </c>
      <c r="D70" s="198">
        <v>2</v>
      </c>
      <c r="E70" s="198">
        <v>9</v>
      </c>
      <c r="F70" s="199">
        <f t="shared" si="28"/>
        <v>11</v>
      </c>
      <c r="G70" s="198">
        <v>0</v>
      </c>
      <c r="H70" s="198">
        <v>0</v>
      </c>
      <c r="I70" s="198">
        <v>2</v>
      </c>
      <c r="J70" s="199">
        <f t="shared" si="29"/>
        <v>2</v>
      </c>
      <c r="K70" s="330">
        <v>0</v>
      </c>
      <c r="L70" s="330">
        <v>13</v>
      </c>
      <c r="M70" s="330">
        <v>31</v>
      </c>
      <c r="N70" s="331">
        <f t="shared" si="30"/>
        <v>44</v>
      </c>
      <c r="O70" s="399">
        <v>0</v>
      </c>
      <c r="P70" s="399">
        <v>0</v>
      </c>
      <c r="Q70" s="399">
        <v>0</v>
      </c>
      <c r="R70" s="399">
        <v>0</v>
      </c>
      <c r="S70" s="400">
        <f t="shared" si="31"/>
        <v>0</v>
      </c>
      <c r="T70" s="198">
        <v>0</v>
      </c>
      <c r="U70" s="198">
        <v>0</v>
      </c>
      <c r="V70" s="198">
        <v>0</v>
      </c>
      <c r="W70" s="198">
        <v>0</v>
      </c>
      <c r="X70" s="199">
        <f t="shared" si="32"/>
        <v>0</v>
      </c>
      <c r="Y70" s="330">
        <v>0</v>
      </c>
      <c r="Z70" s="330">
        <v>0</v>
      </c>
      <c r="AA70" s="330">
        <v>1</v>
      </c>
      <c r="AB70" s="330">
        <v>11</v>
      </c>
      <c r="AC70" s="331">
        <f t="shared" si="25"/>
        <v>12</v>
      </c>
      <c r="AD70" s="365">
        <v>0</v>
      </c>
      <c r="AE70" s="365">
        <v>0</v>
      </c>
      <c r="AF70" s="365">
        <v>0</v>
      </c>
      <c r="AG70" s="365">
        <v>0</v>
      </c>
      <c r="AH70" s="366">
        <f t="shared" si="26"/>
        <v>0</v>
      </c>
      <c r="AI70" s="220">
        <v>0</v>
      </c>
      <c r="AJ70" s="201">
        <v>0</v>
      </c>
      <c r="AK70" s="201">
        <v>0</v>
      </c>
      <c r="AL70" s="199">
        <f t="shared" si="33"/>
        <v>0</v>
      </c>
      <c r="AM70" s="218">
        <v>3</v>
      </c>
      <c r="AN70" s="201">
        <v>0</v>
      </c>
      <c r="AO70" s="201">
        <v>0</v>
      </c>
      <c r="AP70" s="199">
        <f t="shared" si="34"/>
        <v>3</v>
      </c>
      <c r="AQ70" s="218">
        <v>0</v>
      </c>
      <c r="AR70" s="201">
        <v>0</v>
      </c>
      <c r="AS70" s="201">
        <v>0</v>
      </c>
      <c r="AT70" s="199">
        <f t="shared" si="35"/>
        <v>0</v>
      </c>
      <c r="AU70" s="200">
        <v>15</v>
      </c>
      <c r="AV70" s="198">
        <f aca="true" t="shared" si="37" ref="AV70:AV79">SUM(C70,G70,K70,O70,T70,Y70,AD70,AI70,AM70,AQ70)</f>
        <v>3</v>
      </c>
      <c r="AW70" s="198">
        <f aca="true" t="shared" si="38" ref="AW70:AW79">SUM(D70,H70,L70,P70,U70,Z70,AE70,AJ70,AN70,AR70)</f>
        <v>15</v>
      </c>
      <c r="AX70" s="198">
        <f aca="true" t="shared" si="39" ref="AX70:AX79">SUM(E70,I70,M70,Q70,V70,AA70,AF70,AK70,AO70,AS70)</f>
        <v>43</v>
      </c>
      <c r="AY70" s="198">
        <f aca="true" t="shared" si="40" ref="AY70:AY79">SUM(R70,W70,AB70,AG70,AU70)</f>
        <v>26</v>
      </c>
      <c r="AZ70" s="198">
        <f aca="true" t="shared" si="41" ref="AZ70:AZ79">SUM(AV70:AY70)</f>
        <v>87</v>
      </c>
      <c r="BA70" s="198">
        <f t="shared" si="36"/>
        <v>58</v>
      </c>
      <c r="BB70" s="198">
        <f t="shared" si="17"/>
        <v>0.2</v>
      </c>
      <c r="BC70" s="198">
        <f t="shared" si="18"/>
        <v>0.06976744186046512</v>
      </c>
      <c r="BD70" s="290">
        <f t="shared" si="27"/>
        <v>0.05172413793103448</v>
      </c>
    </row>
    <row r="71" spans="1:56" ht="18" customHeight="1">
      <c r="A71" s="177">
        <v>60</v>
      </c>
      <c r="B71" s="139" t="s">
        <v>122</v>
      </c>
      <c r="C71" s="201">
        <v>0</v>
      </c>
      <c r="D71" s="201">
        <v>0</v>
      </c>
      <c r="E71" s="201">
        <v>0</v>
      </c>
      <c r="F71" s="199">
        <f t="shared" si="28"/>
        <v>0</v>
      </c>
      <c r="G71" s="201">
        <v>0</v>
      </c>
      <c r="H71" s="201">
        <v>0</v>
      </c>
      <c r="I71" s="201">
        <v>0</v>
      </c>
      <c r="J71" s="199">
        <f t="shared" si="29"/>
        <v>0</v>
      </c>
      <c r="K71" s="338">
        <v>0</v>
      </c>
      <c r="L71" s="338">
        <v>14</v>
      </c>
      <c r="M71" s="338">
        <v>15</v>
      </c>
      <c r="N71" s="331">
        <f t="shared" si="30"/>
        <v>29</v>
      </c>
      <c r="O71" s="407">
        <v>0</v>
      </c>
      <c r="P71" s="407">
        <v>0</v>
      </c>
      <c r="Q71" s="407">
        <v>0</v>
      </c>
      <c r="R71" s="407">
        <v>0</v>
      </c>
      <c r="S71" s="400">
        <f t="shared" si="31"/>
        <v>0</v>
      </c>
      <c r="T71" s="201">
        <v>0</v>
      </c>
      <c r="U71" s="201">
        <v>0</v>
      </c>
      <c r="V71" s="201">
        <v>0</v>
      </c>
      <c r="W71" s="201">
        <v>0</v>
      </c>
      <c r="X71" s="199">
        <f t="shared" si="32"/>
        <v>0</v>
      </c>
      <c r="Y71" s="330">
        <v>0</v>
      </c>
      <c r="Z71" s="330">
        <v>0</v>
      </c>
      <c r="AA71" s="330">
        <v>0</v>
      </c>
      <c r="AB71" s="330">
        <v>1</v>
      </c>
      <c r="AC71" s="331">
        <f>SUM(Y71:AB71)</f>
        <v>1</v>
      </c>
      <c r="AD71" s="365">
        <v>0</v>
      </c>
      <c r="AE71" s="365">
        <v>0</v>
      </c>
      <c r="AF71" s="365">
        <v>0</v>
      </c>
      <c r="AG71" s="365">
        <v>0</v>
      </c>
      <c r="AH71" s="366">
        <f>SUM(AD71:AG71)</f>
        <v>0</v>
      </c>
      <c r="AI71" s="201">
        <v>0</v>
      </c>
      <c r="AJ71" s="201">
        <v>0</v>
      </c>
      <c r="AK71" s="201">
        <v>0</v>
      </c>
      <c r="AL71" s="199">
        <f t="shared" si="33"/>
        <v>0</v>
      </c>
      <c r="AM71" s="218">
        <v>0</v>
      </c>
      <c r="AN71" s="201">
        <v>0</v>
      </c>
      <c r="AO71" s="201">
        <v>0</v>
      </c>
      <c r="AP71" s="199">
        <f t="shared" si="34"/>
        <v>0</v>
      </c>
      <c r="AQ71" s="218">
        <v>0</v>
      </c>
      <c r="AR71" s="201">
        <v>0</v>
      </c>
      <c r="AS71" s="201">
        <v>0</v>
      </c>
      <c r="AT71" s="199">
        <f t="shared" si="35"/>
        <v>0</v>
      </c>
      <c r="AU71" s="202">
        <v>0</v>
      </c>
      <c r="AV71" s="198">
        <f t="shared" si="37"/>
        <v>0</v>
      </c>
      <c r="AW71" s="198">
        <f t="shared" si="38"/>
        <v>14</v>
      </c>
      <c r="AX71" s="198">
        <f t="shared" si="39"/>
        <v>15</v>
      </c>
      <c r="AY71" s="198">
        <f t="shared" si="40"/>
        <v>1</v>
      </c>
      <c r="AZ71" s="198">
        <f t="shared" si="41"/>
        <v>30</v>
      </c>
      <c r="BA71" s="198">
        <f t="shared" si="36"/>
        <v>29</v>
      </c>
      <c r="BB71" s="198">
        <f t="shared" si="17"/>
        <v>0</v>
      </c>
      <c r="BC71" s="198">
        <f t="shared" si="18"/>
        <v>0</v>
      </c>
      <c r="BD71" s="290">
        <f t="shared" si="27"/>
        <v>0</v>
      </c>
    </row>
    <row r="72" spans="1:56" ht="18" customHeight="1">
      <c r="A72" s="177">
        <v>61</v>
      </c>
      <c r="B72" s="139" t="s">
        <v>165</v>
      </c>
      <c r="C72" s="201">
        <v>0</v>
      </c>
      <c r="D72" s="201">
        <v>0</v>
      </c>
      <c r="E72" s="201">
        <v>0</v>
      </c>
      <c r="F72" s="199">
        <f t="shared" si="28"/>
        <v>0</v>
      </c>
      <c r="G72" s="201">
        <v>1</v>
      </c>
      <c r="H72" s="201">
        <v>0</v>
      </c>
      <c r="I72" s="201">
        <v>0</v>
      </c>
      <c r="J72" s="199">
        <f t="shared" si="29"/>
        <v>1</v>
      </c>
      <c r="K72" s="338">
        <v>2</v>
      </c>
      <c r="L72" s="338">
        <v>5</v>
      </c>
      <c r="M72" s="338">
        <v>6</v>
      </c>
      <c r="N72" s="331">
        <f t="shared" si="30"/>
        <v>13</v>
      </c>
      <c r="O72" s="407">
        <v>0</v>
      </c>
      <c r="P72" s="407">
        <v>0</v>
      </c>
      <c r="Q72" s="407">
        <v>0</v>
      </c>
      <c r="R72" s="407">
        <v>0</v>
      </c>
      <c r="S72" s="400">
        <f t="shared" si="31"/>
        <v>0</v>
      </c>
      <c r="T72" s="201">
        <v>0</v>
      </c>
      <c r="U72" s="201">
        <v>0</v>
      </c>
      <c r="V72" s="201">
        <v>0</v>
      </c>
      <c r="W72" s="201">
        <v>0</v>
      </c>
      <c r="X72" s="199">
        <f t="shared" si="32"/>
        <v>0</v>
      </c>
      <c r="Y72" s="330">
        <v>0</v>
      </c>
      <c r="Z72" s="330">
        <v>0</v>
      </c>
      <c r="AA72" s="330">
        <v>0</v>
      </c>
      <c r="AB72" s="330">
        <v>1</v>
      </c>
      <c r="AC72" s="331">
        <f t="shared" si="25"/>
        <v>1</v>
      </c>
      <c r="AD72" s="365">
        <v>0</v>
      </c>
      <c r="AE72" s="365">
        <v>0</v>
      </c>
      <c r="AF72" s="365">
        <v>0</v>
      </c>
      <c r="AG72" s="365">
        <v>0</v>
      </c>
      <c r="AH72" s="366">
        <f>SUM(AD72:AG72)</f>
        <v>0</v>
      </c>
      <c r="AI72" s="220">
        <v>0</v>
      </c>
      <c r="AJ72" s="201">
        <v>0</v>
      </c>
      <c r="AK72" s="201">
        <v>0</v>
      </c>
      <c r="AL72" s="199">
        <f t="shared" si="33"/>
        <v>0</v>
      </c>
      <c r="AM72" s="201">
        <v>0</v>
      </c>
      <c r="AN72" s="201">
        <v>0</v>
      </c>
      <c r="AO72" s="201">
        <v>0</v>
      </c>
      <c r="AP72" s="199">
        <f t="shared" si="34"/>
        <v>0</v>
      </c>
      <c r="AQ72" s="201">
        <v>0</v>
      </c>
      <c r="AR72" s="201">
        <v>0</v>
      </c>
      <c r="AS72" s="201">
        <v>0</v>
      </c>
      <c r="AT72" s="199">
        <f t="shared" si="35"/>
        <v>0</v>
      </c>
      <c r="AU72" s="201">
        <v>0</v>
      </c>
      <c r="AV72" s="198">
        <f t="shared" si="37"/>
        <v>3</v>
      </c>
      <c r="AW72" s="198">
        <f t="shared" si="38"/>
        <v>5</v>
      </c>
      <c r="AX72" s="198">
        <f t="shared" si="39"/>
        <v>6</v>
      </c>
      <c r="AY72" s="198">
        <f t="shared" si="40"/>
        <v>1</v>
      </c>
      <c r="AZ72" s="198">
        <f t="shared" si="41"/>
        <v>15</v>
      </c>
      <c r="BA72" s="198">
        <f t="shared" si="36"/>
        <v>11</v>
      </c>
      <c r="BB72" s="198">
        <f t="shared" si="17"/>
        <v>0.6</v>
      </c>
      <c r="BC72" s="198">
        <f t="shared" si="18"/>
        <v>0.5</v>
      </c>
      <c r="BD72" s="290">
        <f t="shared" si="27"/>
        <v>0.2727272727272727</v>
      </c>
    </row>
    <row r="73" spans="1:56" ht="18" customHeight="1">
      <c r="A73" s="177">
        <v>62</v>
      </c>
      <c r="B73" s="184" t="s">
        <v>111</v>
      </c>
      <c r="C73" s="210">
        <v>5</v>
      </c>
      <c r="D73" s="210">
        <v>0</v>
      </c>
      <c r="E73" s="210">
        <v>0</v>
      </c>
      <c r="F73" s="192">
        <f t="shared" si="28"/>
        <v>5</v>
      </c>
      <c r="G73" s="210">
        <v>7</v>
      </c>
      <c r="H73" s="210">
        <v>0</v>
      </c>
      <c r="I73" s="210">
        <v>0</v>
      </c>
      <c r="J73" s="192">
        <f t="shared" si="29"/>
        <v>7</v>
      </c>
      <c r="K73" s="339">
        <v>21</v>
      </c>
      <c r="L73" s="339">
        <v>10</v>
      </c>
      <c r="M73" s="339">
        <v>7</v>
      </c>
      <c r="N73" s="325">
        <f t="shared" si="30"/>
        <v>38</v>
      </c>
      <c r="O73" s="410">
        <v>0</v>
      </c>
      <c r="P73" s="410">
        <v>0</v>
      </c>
      <c r="Q73" s="410">
        <v>0</v>
      </c>
      <c r="R73" s="410">
        <v>0</v>
      </c>
      <c r="S73" s="394">
        <f t="shared" si="31"/>
        <v>0</v>
      </c>
      <c r="T73" s="210">
        <v>0</v>
      </c>
      <c r="U73" s="210">
        <v>0</v>
      </c>
      <c r="V73" s="210">
        <v>0</v>
      </c>
      <c r="W73" s="210">
        <v>0</v>
      </c>
      <c r="X73" s="192">
        <f t="shared" si="32"/>
        <v>0</v>
      </c>
      <c r="Y73" s="324">
        <v>0</v>
      </c>
      <c r="Z73" s="324">
        <v>0</v>
      </c>
      <c r="AA73" s="324">
        <v>0</v>
      </c>
      <c r="AB73" s="324">
        <v>2</v>
      </c>
      <c r="AC73" s="325">
        <f t="shared" si="25"/>
        <v>2</v>
      </c>
      <c r="AD73" s="359">
        <v>0</v>
      </c>
      <c r="AE73" s="359">
        <v>0</v>
      </c>
      <c r="AF73" s="359">
        <v>0</v>
      </c>
      <c r="AG73" s="359">
        <v>0</v>
      </c>
      <c r="AH73" s="360">
        <f>SUM(AD73:AG73)</f>
        <v>0</v>
      </c>
      <c r="AI73" s="222">
        <v>0</v>
      </c>
      <c r="AJ73" s="210">
        <v>0</v>
      </c>
      <c r="AK73" s="210">
        <v>0</v>
      </c>
      <c r="AL73" s="192">
        <f t="shared" si="33"/>
        <v>0</v>
      </c>
      <c r="AM73" s="221">
        <v>2</v>
      </c>
      <c r="AN73" s="210">
        <v>0</v>
      </c>
      <c r="AO73" s="210">
        <v>0</v>
      </c>
      <c r="AP73" s="192">
        <f t="shared" si="34"/>
        <v>2</v>
      </c>
      <c r="AQ73" s="221">
        <v>0</v>
      </c>
      <c r="AR73" s="210">
        <v>0</v>
      </c>
      <c r="AS73" s="210">
        <v>0</v>
      </c>
      <c r="AT73" s="192">
        <f t="shared" si="35"/>
        <v>0</v>
      </c>
      <c r="AU73" s="211">
        <v>0</v>
      </c>
      <c r="AV73" s="191">
        <f t="shared" si="37"/>
        <v>35</v>
      </c>
      <c r="AW73" s="191">
        <f t="shared" si="38"/>
        <v>10</v>
      </c>
      <c r="AX73" s="191">
        <f t="shared" si="39"/>
        <v>7</v>
      </c>
      <c r="AY73" s="191">
        <f t="shared" si="40"/>
        <v>2</v>
      </c>
      <c r="AZ73" s="191">
        <f t="shared" si="41"/>
        <v>54</v>
      </c>
      <c r="BA73" s="191">
        <f t="shared" si="36"/>
        <v>17</v>
      </c>
      <c r="BB73" s="191">
        <f t="shared" si="17"/>
        <v>3.5</v>
      </c>
      <c r="BC73" s="191">
        <f t="shared" si="18"/>
        <v>5</v>
      </c>
      <c r="BD73" s="297">
        <f t="shared" si="27"/>
        <v>2.0588235294117645</v>
      </c>
    </row>
    <row r="74" spans="1:56" ht="18" customHeight="1">
      <c r="A74" s="178">
        <v>63</v>
      </c>
      <c r="B74" s="179" t="s">
        <v>112</v>
      </c>
      <c r="C74" s="203">
        <v>0</v>
      </c>
      <c r="D74" s="203">
        <v>0</v>
      </c>
      <c r="E74" s="203">
        <v>0</v>
      </c>
      <c r="F74" s="345">
        <f>SUM(C74:E74)</f>
        <v>0</v>
      </c>
      <c r="G74" s="203">
        <v>8</v>
      </c>
      <c r="H74" s="203">
        <v>0</v>
      </c>
      <c r="I74" s="203">
        <v>0</v>
      </c>
      <c r="J74" s="345">
        <f>SUM(G74:I74)</f>
        <v>8</v>
      </c>
      <c r="K74" s="346">
        <v>24</v>
      </c>
      <c r="L74" s="346">
        <v>5</v>
      </c>
      <c r="M74" s="346">
        <v>12</v>
      </c>
      <c r="N74" s="212">
        <f>SUM(K74:M74)</f>
        <v>41</v>
      </c>
      <c r="O74" s="401">
        <v>3</v>
      </c>
      <c r="P74" s="401">
        <v>0</v>
      </c>
      <c r="Q74" s="401">
        <v>0</v>
      </c>
      <c r="R74" s="401">
        <v>0</v>
      </c>
      <c r="S74" s="402">
        <f>SUM(O74:R74)</f>
        <v>3</v>
      </c>
      <c r="T74" s="203">
        <v>0</v>
      </c>
      <c r="U74" s="203">
        <v>0</v>
      </c>
      <c r="V74" s="203">
        <v>0</v>
      </c>
      <c r="W74" s="203">
        <v>0</v>
      </c>
      <c r="X74" s="345">
        <f>SUM(T74:W74)</f>
        <v>0</v>
      </c>
      <c r="Y74" s="346">
        <v>0</v>
      </c>
      <c r="Z74" s="346">
        <v>0</v>
      </c>
      <c r="AA74" s="346">
        <v>0</v>
      </c>
      <c r="AB74" s="346">
        <v>1</v>
      </c>
      <c r="AC74" s="212">
        <f>SUM(Y74:AB74)</f>
        <v>1</v>
      </c>
      <c r="AD74" s="373">
        <v>0</v>
      </c>
      <c r="AE74" s="373">
        <v>0</v>
      </c>
      <c r="AF74" s="373">
        <v>0</v>
      </c>
      <c r="AG74" s="373">
        <v>0</v>
      </c>
      <c r="AH74" s="374">
        <f>SUM(AD74:AG74)</f>
        <v>0</v>
      </c>
      <c r="AI74" s="347">
        <v>0</v>
      </c>
      <c r="AJ74" s="203">
        <v>0</v>
      </c>
      <c r="AK74" s="203">
        <v>0</v>
      </c>
      <c r="AL74" s="345">
        <f>SUM(AI74:AK74)</f>
        <v>0</v>
      </c>
      <c r="AM74" s="347">
        <v>6</v>
      </c>
      <c r="AN74" s="203">
        <v>0</v>
      </c>
      <c r="AO74" s="203">
        <v>0</v>
      </c>
      <c r="AP74" s="345">
        <f>SUM(AM74:AO74)</f>
        <v>6</v>
      </c>
      <c r="AQ74" s="347">
        <v>0</v>
      </c>
      <c r="AR74" s="203">
        <v>0</v>
      </c>
      <c r="AS74" s="203">
        <v>0</v>
      </c>
      <c r="AT74" s="345">
        <f>SUM(AQ74:AS74)</f>
        <v>0</v>
      </c>
      <c r="AU74" s="348">
        <v>0</v>
      </c>
      <c r="AV74" s="203">
        <f>SUM(C74,G74,K74,O74,T74,Y74,AD74,AI74,AM74,AQ74)</f>
        <v>41</v>
      </c>
      <c r="AW74" s="203">
        <f>SUM(D74,H74,L74,P74,U74,Z74,AE74,AJ74,AN74,AR74)</f>
        <v>5</v>
      </c>
      <c r="AX74" s="203">
        <f>SUM(E74,I74,M74,Q74,V74,AA74,AF74,AK74,AO74,AS74)</f>
        <v>12</v>
      </c>
      <c r="AY74" s="203">
        <f>SUM(R74,W74,AB74,AG74,AU74)</f>
        <v>1</v>
      </c>
      <c r="AZ74" s="203">
        <f>SUM(AV74:AY74)</f>
        <v>59</v>
      </c>
      <c r="BA74" s="203">
        <f>SUM(AW74,AX74)</f>
        <v>17</v>
      </c>
      <c r="BB74" s="203">
        <f>AV74/AW74</f>
        <v>8.2</v>
      </c>
      <c r="BC74" s="203">
        <f>AV74/AX74</f>
        <v>3.4166666666666665</v>
      </c>
      <c r="BD74" s="291">
        <f>AV74/BA74</f>
        <v>2.411764705882353</v>
      </c>
    </row>
    <row r="75" spans="1:56" s="389" customFormat="1" ht="18" customHeight="1">
      <c r="A75" s="230"/>
      <c r="B75" s="98"/>
      <c r="C75" s="228"/>
      <c r="D75" s="228"/>
      <c r="E75" s="228"/>
      <c r="F75" s="226"/>
      <c r="G75" s="228"/>
      <c r="H75" s="228"/>
      <c r="I75" s="228"/>
      <c r="J75" s="226"/>
      <c r="K75" s="334"/>
      <c r="L75" s="334"/>
      <c r="M75" s="334"/>
      <c r="N75" s="332"/>
      <c r="O75" s="408"/>
      <c r="P75" s="408"/>
      <c r="Q75" s="408"/>
      <c r="R75" s="408"/>
      <c r="S75" s="409"/>
      <c r="T75" s="228"/>
      <c r="U75" s="228"/>
      <c r="V75" s="378" t="s">
        <v>256</v>
      </c>
      <c r="W75" s="228"/>
      <c r="X75" s="226"/>
      <c r="Y75" s="334"/>
      <c r="Z75" s="334"/>
      <c r="AA75" s="342"/>
      <c r="AB75" s="334"/>
      <c r="AC75" s="332"/>
      <c r="AD75" s="371"/>
      <c r="AE75" s="371"/>
      <c r="AF75" s="372"/>
      <c r="AG75" s="371"/>
      <c r="AH75" s="369"/>
      <c r="AI75" s="227"/>
      <c r="AJ75" s="228"/>
      <c r="AK75" s="228"/>
      <c r="AL75" s="226"/>
      <c r="AM75" s="227"/>
      <c r="AN75" s="228"/>
      <c r="AO75" s="228"/>
      <c r="AP75" s="226"/>
      <c r="AQ75" s="227"/>
      <c r="AR75" s="228"/>
      <c r="AS75" s="228"/>
      <c r="AT75" s="226"/>
      <c r="AU75" s="229"/>
      <c r="AV75" s="228"/>
      <c r="AW75" s="228"/>
      <c r="AX75" s="228"/>
      <c r="AY75" s="228"/>
      <c r="AZ75" s="228"/>
      <c r="BA75" s="228"/>
      <c r="BB75" s="228"/>
      <c r="BC75" s="228"/>
      <c r="BD75" s="292"/>
    </row>
    <row r="76" spans="1:56" ht="18" customHeight="1">
      <c r="A76" s="182">
        <v>64</v>
      </c>
      <c r="B76" s="183" t="s">
        <v>144</v>
      </c>
      <c r="C76" s="207">
        <v>2</v>
      </c>
      <c r="D76" s="207">
        <v>0</v>
      </c>
      <c r="E76" s="207">
        <v>0</v>
      </c>
      <c r="F76" s="208">
        <f>SUM(C76:E76)</f>
        <v>2</v>
      </c>
      <c r="G76" s="207">
        <v>7</v>
      </c>
      <c r="H76" s="207">
        <v>0</v>
      </c>
      <c r="I76" s="207">
        <v>0</v>
      </c>
      <c r="J76" s="208">
        <f>SUM(G76:I76)</f>
        <v>7</v>
      </c>
      <c r="K76" s="387">
        <v>20</v>
      </c>
      <c r="L76" s="387">
        <v>5</v>
      </c>
      <c r="M76" s="387">
        <v>4</v>
      </c>
      <c r="N76" s="333">
        <f>SUM(K76:M76)</f>
        <v>29</v>
      </c>
      <c r="O76" s="405">
        <v>0</v>
      </c>
      <c r="P76" s="405">
        <v>0</v>
      </c>
      <c r="Q76" s="405">
        <v>0</v>
      </c>
      <c r="R76" s="405">
        <v>0</v>
      </c>
      <c r="S76" s="406">
        <f>SUM(O76:R76)</f>
        <v>0</v>
      </c>
      <c r="T76" s="207">
        <v>0</v>
      </c>
      <c r="U76" s="207">
        <v>0</v>
      </c>
      <c r="V76" s="207">
        <v>0</v>
      </c>
      <c r="W76" s="207">
        <v>0</v>
      </c>
      <c r="X76" s="208">
        <f>SUM(T76:W76)</f>
        <v>0</v>
      </c>
      <c r="Y76" s="387">
        <v>0</v>
      </c>
      <c r="Z76" s="387">
        <v>0</v>
      </c>
      <c r="AA76" s="387">
        <v>0</v>
      </c>
      <c r="AB76" s="387">
        <v>2</v>
      </c>
      <c r="AC76" s="333">
        <f>SUM(Y76:AB76)</f>
        <v>2</v>
      </c>
      <c r="AD76" s="388">
        <v>0</v>
      </c>
      <c r="AE76" s="388">
        <v>0</v>
      </c>
      <c r="AF76" s="388">
        <v>0</v>
      </c>
      <c r="AG76" s="388">
        <v>0</v>
      </c>
      <c r="AH76" s="370">
        <f>SUM(AD76:AG76)</f>
        <v>0</v>
      </c>
      <c r="AI76" s="219">
        <v>0</v>
      </c>
      <c r="AJ76" s="207">
        <v>0</v>
      </c>
      <c r="AK76" s="207">
        <v>0</v>
      </c>
      <c r="AL76" s="208">
        <f>SUM(AI76:AK76)</f>
        <v>0</v>
      </c>
      <c r="AM76" s="219">
        <v>0</v>
      </c>
      <c r="AN76" s="207">
        <v>0</v>
      </c>
      <c r="AO76" s="207">
        <v>0</v>
      </c>
      <c r="AP76" s="208">
        <f>SUM(AM76:AO76)</f>
        <v>0</v>
      </c>
      <c r="AQ76" s="219">
        <v>0</v>
      </c>
      <c r="AR76" s="207">
        <v>0</v>
      </c>
      <c r="AS76" s="207">
        <v>0</v>
      </c>
      <c r="AT76" s="208">
        <f>SUM(AQ76:AS76)</f>
        <v>0</v>
      </c>
      <c r="AU76" s="390">
        <v>0</v>
      </c>
      <c r="AV76" s="207">
        <f t="shared" si="37"/>
        <v>29</v>
      </c>
      <c r="AW76" s="207">
        <f t="shared" si="38"/>
        <v>5</v>
      </c>
      <c r="AX76" s="207">
        <f t="shared" si="39"/>
        <v>4</v>
      </c>
      <c r="AY76" s="207">
        <f t="shared" si="40"/>
        <v>2</v>
      </c>
      <c r="AZ76" s="207">
        <f t="shared" si="41"/>
        <v>40</v>
      </c>
      <c r="BA76" s="207">
        <f>SUM(AW76,AX76)</f>
        <v>9</v>
      </c>
      <c r="BB76" s="207">
        <f>AV76/AW76</f>
        <v>5.8</v>
      </c>
      <c r="BC76" s="207">
        <f>AV76/AX76</f>
        <v>7.25</v>
      </c>
      <c r="BD76" s="426">
        <f>AV76/BA76</f>
        <v>3.2222222222222223</v>
      </c>
    </row>
    <row r="77" spans="1:56" ht="18" customHeight="1">
      <c r="A77" s="81">
        <v>65</v>
      </c>
      <c r="B77" s="174" t="s">
        <v>97</v>
      </c>
      <c r="C77" s="191">
        <v>0</v>
      </c>
      <c r="D77" s="191">
        <v>5</v>
      </c>
      <c r="E77" s="191">
        <v>4</v>
      </c>
      <c r="F77" s="199">
        <f t="shared" si="28"/>
        <v>9</v>
      </c>
      <c r="G77" s="191">
        <v>1</v>
      </c>
      <c r="H77" s="191">
        <v>0</v>
      </c>
      <c r="I77" s="191">
        <v>0</v>
      </c>
      <c r="J77" s="199">
        <f t="shared" si="29"/>
        <v>1</v>
      </c>
      <c r="K77" s="330">
        <v>0</v>
      </c>
      <c r="L77" s="330">
        <v>0</v>
      </c>
      <c r="M77" s="330">
        <v>0</v>
      </c>
      <c r="N77" s="331">
        <f t="shared" si="30"/>
        <v>0</v>
      </c>
      <c r="O77" s="399">
        <v>0</v>
      </c>
      <c r="P77" s="399">
        <v>0</v>
      </c>
      <c r="Q77" s="399">
        <v>1</v>
      </c>
      <c r="R77" s="399">
        <v>0</v>
      </c>
      <c r="S77" s="400">
        <f t="shared" si="31"/>
        <v>1</v>
      </c>
      <c r="T77" s="191">
        <v>0</v>
      </c>
      <c r="U77" s="191">
        <v>9</v>
      </c>
      <c r="V77" s="191">
        <v>8</v>
      </c>
      <c r="W77" s="191">
        <v>18</v>
      </c>
      <c r="X77" s="199">
        <f t="shared" si="32"/>
        <v>35</v>
      </c>
      <c r="Y77" s="330">
        <v>0</v>
      </c>
      <c r="Z77" s="330">
        <v>0</v>
      </c>
      <c r="AA77" s="330">
        <v>0</v>
      </c>
      <c r="AB77" s="330">
        <v>0</v>
      </c>
      <c r="AC77" s="331">
        <f>SUM(Y77:AB77)</f>
        <v>0</v>
      </c>
      <c r="AD77" s="365">
        <v>0</v>
      </c>
      <c r="AE77" s="365">
        <v>0</v>
      </c>
      <c r="AF77" s="365">
        <v>0</v>
      </c>
      <c r="AG77" s="365">
        <v>0</v>
      </c>
      <c r="AH77" s="366">
        <f>SUM(AD77:AG77)</f>
        <v>0</v>
      </c>
      <c r="AI77" s="218">
        <v>0</v>
      </c>
      <c r="AJ77" s="198">
        <v>0</v>
      </c>
      <c r="AK77" s="198">
        <v>0</v>
      </c>
      <c r="AL77" s="199">
        <f t="shared" si="33"/>
        <v>0</v>
      </c>
      <c r="AM77" s="221">
        <v>0</v>
      </c>
      <c r="AN77" s="198">
        <v>0</v>
      </c>
      <c r="AO77" s="198">
        <v>0</v>
      </c>
      <c r="AP77" s="199">
        <f t="shared" si="34"/>
        <v>0</v>
      </c>
      <c r="AQ77" s="221">
        <v>0</v>
      </c>
      <c r="AR77" s="198">
        <v>0</v>
      </c>
      <c r="AS77" s="198">
        <v>0</v>
      </c>
      <c r="AT77" s="199">
        <f t="shared" si="35"/>
        <v>0</v>
      </c>
      <c r="AU77" s="209">
        <v>0</v>
      </c>
      <c r="AV77" s="198">
        <f t="shared" si="37"/>
        <v>1</v>
      </c>
      <c r="AW77" s="198">
        <f t="shared" si="38"/>
        <v>14</v>
      </c>
      <c r="AX77" s="198">
        <f t="shared" si="39"/>
        <v>13</v>
      </c>
      <c r="AY77" s="198">
        <f t="shared" si="40"/>
        <v>18</v>
      </c>
      <c r="AZ77" s="198">
        <f t="shared" si="41"/>
        <v>46</v>
      </c>
      <c r="BA77" s="198">
        <f t="shared" si="36"/>
        <v>27</v>
      </c>
      <c r="BB77" s="201">
        <f>AV77/AW77</f>
        <v>0.07142857142857142</v>
      </c>
      <c r="BC77" s="201">
        <f>AV77/AX77</f>
        <v>0.07692307692307693</v>
      </c>
      <c r="BD77" s="293">
        <f>AV77/BA77</f>
        <v>0.037037037037037035</v>
      </c>
    </row>
    <row r="78" spans="1:56" ht="18" customHeight="1">
      <c r="A78" s="177">
        <v>66</v>
      </c>
      <c r="B78" s="139" t="s">
        <v>98</v>
      </c>
      <c r="C78" s="201">
        <v>1</v>
      </c>
      <c r="D78" s="201">
        <v>1</v>
      </c>
      <c r="E78" s="201">
        <v>0</v>
      </c>
      <c r="F78" s="199">
        <f t="shared" si="28"/>
        <v>2</v>
      </c>
      <c r="G78" s="201">
        <v>4</v>
      </c>
      <c r="H78" s="201">
        <v>0</v>
      </c>
      <c r="I78" s="201">
        <v>1</v>
      </c>
      <c r="J78" s="199">
        <f t="shared" si="29"/>
        <v>5</v>
      </c>
      <c r="K78" s="338">
        <v>0</v>
      </c>
      <c r="L78" s="338">
        <v>0</v>
      </c>
      <c r="M78" s="338">
        <v>0</v>
      </c>
      <c r="N78" s="331">
        <f t="shared" si="30"/>
        <v>0</v>
      </c>
      <c r="O78" s="399">
        <v>0</v>
      </c>
      <c r="P78" s="399">
        <v>0</v>
      </c>
      <c r="Q78" s="399">
        <v>0</v>
      </c>
      <c r="R78" s="399">
        <v>0</v>
      </c>
      <c r="S78" s="400">
        <f t="shared" si="31"/>
        <v>0</v>
      </c>
      <c r="T78" s="201">
        <v>0</v>
      </c>
      <c r="U78" s="201">
        <v>3</v>
      </c>
      <c r="V78" s="201">
        <v>8</v>
      </c>
      <c r="W78" s="201">
        <v>2</v>
      </c>
      <c r="X78" s="199">
        <f t="shared" si="32"/>
        <v>13</v>
      </c>
      <c r="Y78" s="330">
        <v>0</v>
      </c>
      <c r="Z78" s="330">
        <v>0</v>
      </c>
      <c r="AA78" s="330">
        <v>0</v>
      </c>
      <c r="AB78" s="330">
        <v>0</v>
      </c>
      <c r="AC78" s="331">
        <f>SUM(Y78:AB78)</f>
        <v>0</v>
      </c>
      <c r="AD78" s="365">
        <v>0</v>
      </c>
      <c r="AE78" s="365">
        <v>0</v>
      </c>
      <c r="AF78" s="365">
        <v>0</v>
      </c>
      <c r="AG78" s="365">
        <v>0</v>
      </c>
      <c r="AH78" s="366">
        <f>SUM(AD78:AG78)</f>
        <v>0</v>
      </c>
      <c r="AI78" s="220">
        <v>0</v>
      </c>
      <c r="AJ78" s="201">
        <v>0</v>
      </c>
      <c r="AK78" s="201">
        <v>0</v>
      </c>
      <c r="AL78" s="199">
        <f t="shared" si="33"/>
        <v>0</v>
      </c>
      <c r="AM78" s="218">
        <v>0</v>
      </c>
      <c r="AN78" s="201">
        <v>0</v>
      </c>
      <c r="AO78" s="201">
        <v>0</v>
      </c>
      <c r="AP78" s="199">
        <f t="shared" si="34"/>
        <v>0</v>
      </c>
      <c r="AQ78" s="218">
        <v>0</v>
      </c>
      <c r="AR78" s="201">
        <v>0</v>
      </c>
      <c r="AS78" s="201">
        <v>0</v>
      </c>
      <c r="AT78" s="199">
        <f t="shared" si="35"/>
        <v>0</v>
      </c>
      <c r="AU78" s="202">
        <v>0</v>
      </c>
      <c r="AV78" s="198">
        <f t="shared" si="37"/>
        <v>5</v>
      </c>
      <c r="AW78" s="198">
        <f t="shared" si="38"/>
        <v>4</v>
      </c>
      <c r="AX78" s="198">
        <f t="shared" si="39"/>
        <v>9</v>
      </c>
      <c r="AY78" s="198">
        <f t="shared" si="40"/>
        <v>2</v>
      </c>
      <c r="AZ78" s="198">
        <f t="shared" si="41"/>
        <v>20</v>
      </c>
      <c r="BA78" s="198">
        <f t="shared" si="36"/>
        <v>13</v>
      </c>
      <c r="BB78" s="198">
        <f t="shared" si="17"/>
        <v>1.25</v>
      </c>
      <c r="BC78" s="198">
        <f t="shared" si="18"/>
        <v>0.5555555555555556</v>
      </c>
      <c r="BD78" s="290">
        <f t="shared" si="27"/>
        <v>0.38461538461538464</v>
      </c>
    </row>
    <row r="79" spans="1:56" ht="19.5" customHeight="1">
      <c r="A79" s="177">
        <v>68</v>
      </c>
      <c r="B79" s="139" t="s">
        <v>99</v>
      </c>
      <c r="C79" s="201">
        <v>0</v>
      </c>
      <c r="D79" s="201">
        <v>0</v>
      </c>
      <c r="E79" s="201">
        <v>0</v>
      </c>
      <c r="F79" s="199">
        <f t="shared" si="28"/>
        <v>0</v>
      </c>
      <c r="G79" s="201">
        <v>1</v>
      </c>
      <c r="H79" s="201">
        <v>0</v>
      </c>
      <c r="I79" s="201">
        <v>0</v>
      </c>
      <c r="J79" s="199">
        <f t="shared" si="29"/>
        <v>1</v>
      </c>
      <c r="K79" s="338">
        <v>0</v>
      </c>
      <c r="L79" s="338">
        <v>0</v>
      </c>
      <c r="M79" s="338">
        <v>0</v>
      </c>
      <c r="N79" s="331">
        <f t="shared" si="30"/>
        <v>0</v>
      </c>
      <c r="O79" s="399">
        <v>0</v>
      </c>
      <c r="P79" s="399">
        <v>0</v>
      </c>
      <c r="Q79" s="399">
        <v>0</v>
      </c>
      <c r="R79" s="399">
        <v>0</v>
      </c>
      <c r="S79" s="400">
        <f t="shared" si="31"/>
        <v>0</v>
      </c>
      <c r="T79" s="201">
        <v>0</v>
      </c>
      <c r="U79" s="201">
        <v>2</v>
      </c>
      <c r="V79" s="201">
        <v>7</v>
      </c>
      <c r="W79" s="201">
        <v>3</v>
      </c>
      <c r="X79" s="199">
        <f t="shared" si="32"/>
        <v>12</v>
      </c>
      <c r="Y79" s="330">
        <v>0</v>
      </c>
      <c r="Z79" s="330">
        <v>0</v>
      </c>
      <c r="AA79" s="330">
        <v>0</v>
      </c>
      <c r="AB79" s="330">
        <v>0</v>
      </c>
      <c r="AC79" s="331">
        <f>SUM(Y79:AB79)</f>
        <v>0</v>
      </c>
      <c r="AD79" s="365">
        <v>0</v>
      </c>
      <c r="AE79" s="365">
        <v>0</v>
      </c>
      <c r="AF79" s="365">
        <v>0</v>
      </c>
      <c r="AG79" s="365">
        <v>0</v>
      </c>
      <c r="AH79" s="366">
        <f>SUM(AD79:AG79)</f>
        <v>0</v>
      </c>
      <c r="AI79" s="220">
        <v>0</v>
      </c>
      <c r="AJ79" s="201">
        <v>0</v>
      </c>
      <c r="AK79" s="201">
        <v>0</v>
      </c>
      <c r="AL79" s="199">
        <f t="shared" si="33"/>
        <v>0</v>
      </c>
      <c r="AM79" s="218">
        <v>0</v>
      </c>
      <c r="AN79" s="201">
        <v>0</v>
      </c>
      <c r="AO79" s="201">
        <v>0</v>
      </c>
      <c r="AP79" s="199">
        <f t="shared" si="34"/>
        <v>0</v>
      </c>
      <c r="AQ79" s="218">
        <v>0</v>
      </c>
      <c r="AR79" s="201">
        <v>0</v>
      </c>
      <c r="AS79" s="201">
        <v>0</v>
      </c>
      <c r="AT79" s="199">
        <f t="shared" si="35"/>
        <v>0</v>
      </c>
      <c r="AU79" s="202">
        <v>0</v>
      </c>
      <c r="AV79" s="198">
        <f t="shared" si="37"/>
        <v>1</v>
      </c>
      <c r="AW79" s="198">
        <f t="shared" si="38"/>
        <v>2</v>
      </c>
      <c r="AX79" s="198">
        <f t="shared" si="39"/>
        <v>7</v>
      </c>
      <c r="AY79" s="198">
        <f t="shared" si="40"/>
        <v>3</v>
      </c>
      <c r="AZ79" s="198">
        <f t="shared" si="41"/>
        <v>13</v>
      </c>
      <c r="BA79" s="198">
        <f t="shared" si="36"/>
        <v>9</v>
      </c>
      <c r="BB79" s="198">
        <f t="shared" si="17"/>
        <v>0.5</v>
      </c>
      <c r="BC79" s="198">
        <f t="shared" si="18"/>
        <v>0.14285714285714285</v>
      </c>
      <c r="BD79" s="290">
        <f t="shared" si="27"/>
        <v>0.1111111111111111</v>
      </c>
    </row>
    <row r="80" spans="1:56" ht="33" customHeight="1">
      <c r="A80" s="178"/>
      <c r="B80" s="185" t="s">
        <v>20</v>
      </c>
      <c r="C80" s="212">
        <f aca="true" t="shared" si="42" ref="C80:AH80">SUM(C56:C79,C17:C53,C6:C14)</f>
        <v>1601</v>
      </c>
      <c r="D80" s="212">
        <f t="shared" si="42"/>
        <v>556</v>
      </c>
      <c r="E80" s="212">
        <f t="shared" si="42"/>
        <v>755</v>
      </c>
      <c r="F80" s="212">
        <f t="shared" si="42"/>
        <v>2912</v>
      </c>
      <c r="G80" s="212">
        <f t="shared" si="42"/>
        <v>664</v>
      </c>
      <c r="H80" s="212">
        <f t="shared" si="42"/>
        <v>190</v>
      </c>
      <c r="I80" s="212">
        <f t="shared" si="42"/>
        <v>142</v>
      </c>
      <c r="J80" s="212">
        <f t="shared" si="42"/>
        <v>996</v>
      </c>
      <c r="K80" s="212">
        <f t="shared" si="42"/>
        <v>134</v>
      </c>
      <c r="L80" s="212">
        <f t="shared" si="42"/>
        <v>194</v>
      </c>
      <c r="M80" s="212">
        <f t="shared" si="42"/>
        <v>392</v>
      </c>
      <c r="N80" s="212">
        <f t="shared" si="42"/>
        <v>720</v>
      </c>
      <c r="O80" s="402">
        <f t="shared" si="42"/>
        <v>3</v>
      </c>
      <c r="P80" s="402">
        <f t="shared" si="42"/>
        <v>44</v>
      </c>
      <c r="Q80" s="402">
        <f t="shared" si="42"/>
        <v>38</v>
      </c>
      <c r="R80" s="402">
        <f t="shared" si="42"/>
        <v>60</v>
      </c>
      <c r="S80" s="402">
        <f t="shared" si="42"/>
        <v>145</v>
      </c>
      <c r="T80" s="212">
        <f t="shared" si="42"/>
        <v>187</v>
      </c>
      <c r="U80" s="212">
        <f t="shared" si="42"/>
        <v>251</v>
      </c>
      <c r="V80" s="212">
        <f t="shared" si="42"/>
        <v>771</v>
      </c>
      <c r="W80" s="212">
        <f t="shared" si="42"/>
        <v>724</v>
      </c>
      <c r="X80" s="212">
        <f t="shared" si="42"/>
        <v>1933</v>
      </c>
      <c r="Y80" s="212">
        <f t="shared" si="42"/>
        <v>33</v>
      </c>
      <c r="Z80" s="212">
        <f t="shared" si="42"/>
        <v>84</v>
      </c>
      <c r="AA80" s="212">
        <f t="shared" si="42"/>
        <v>235</v>
      </c>
      <c r="AB80" s="212">
        <f t="shared" si="42"/>
        <v>552</v>
      </c>
      <c r="AC80" s="212">
        <f t="shared" si="42"/>
        <v>904</v>
      </c>
      <c r="AD80" s="212">
        <f t="shared" si="42"/>
        <v>0</v>
      </c>
      <c r="AE80" s="212">
        <f t="shared" si="42"/>
        <v>0</v>
      </c>
      <c r="AF80" s="212">
        <f t="shared" si="42"/>
        <v>1</v>
      </c>
      <c r="AG80" s="212">
        <f t="shared" si="42"/>
        <v>0</v>
      </c>
      <c r="AH80" s="212">
        <f t="shared" si="42"/>
        <v>1</v>
      </c>
      <c r="AI80" s="212">
        <f aca="true" t="shared" si="43" ref="AI80:BD80">SUM(AI56:AI79,AI17:AI53,AI6:AI14)</f>
        <v>68</v>
      </c>
      <c r="AJ80" s="212">
        <f t="shared" si="43"/>
        <v>0</v>
      </c>
      <c r="AK80" s="212">
        <f t="shared" si="43"/>
        <v>0</v>
      </c>
      <c r="AL80" s="212">
        <f t="shared" si="43"/>
        <v>68</v>
      </c>
      <c r="AM80" s="212">
        <f t="shared" si="43"/>
        <v>42</v>
      </c>
      <c r="AN80" s="212">
        <f t="shared" si="43"/>
        <v>2</v>
      </c>
      <c r="AO80" s="212">
        <f t="shared" si="43"/>
        <v>3</v>
      </c>
      <c r="AP80" s="212">
        <f t="shared" si="43"/>
        <v>47</v>
      </c>
      <c r="AQ80" s="212">
        <f t="shared" si="43"/>
        <v>19</v>
      </c>
      <c r="AR80" s="212">
        <f t="shared" si="43"/>
        <v>0</v>
      </c>
      <c r="AS80" s="212">
        <f t="shared" si="43"/>
        <v>0</v>
      </c>
      <c r="AT80" s="212">
        <f t="shared" si="43"/>
        <v>19</v>
      </c>
      <c r="AU80" s="212">
        <f t="shared" si="43"/>
        <v>1356</v>
      </c>
      <c r="AV80" s="212">
        <f t="shared" si="43"/>
        <v>2751</v>
      </c>
      <c r="AW80" s="212">
        <f t="shared" si="43"/>
        <v>1321</v>
      </c>
      <c r="AX80" s="212">
        <f t="shared" si="43"/>
        <v>2337</v>
      </c>
      <c r="AY80" s="212">
        <f t="shared" si="43"/>
        <v>2692</v>
      </c>
      <c r="AZ80" s="212">
        <f t="shared" si="43"/>
        <v>9101</v>
      </c>
      <c r="BA80" s="212">
        <f t="shared" si="43"/>
        <v>3658</v>
      </c>
      <c r="BB80" s="212" t="e">
        <f t="shared" si="43"/>
        <v>#DIV/0!</v>
      </c>
      <c r="BC80" s="212" t="e">
        <f t="shared" si="43"/>
        <v>#DIV/0!</v>
      </c>
      <c r="BD80" s="212" t="e">
        <f t="shared" si="43"/>
        <v>#DIV/0!</v>
      </c>
    </row>
    <row r="81" spans="8:44" ht="18" customHeight="1">
      <c r="H81" s="213"/>
      <c r="L81" s="336"/>
      <c r="P81" s="412"/>
      <c r="U81" s="213"/>
      <c r="V81" s="378" t="s">
        <v>256</v>
      </c>
      <c r="Z81" s="336"/>
      <c r="AA81" s="343"/>
      <c r="AE81" s="375"/>
      <c r="AF81" s="376"/>
      <c r="AJ81" s="213"/>
      <c r="AK81" s="213"/>
      <c r="AN81" s="213"/>
      <c r="AR81" s="213"/>
    </row>
    <row r="82" spans="10:56" ht="18" customHeight="1">
      <c r="J82" s="205"/>
      <c r="N82" s="335"/>
      <c r="S82" s="411"/>
      <c r="X82" s="204"/>
      <c r="AC82" s="340"/>
      <c r="AH82" s="367"/>
      <c r="AL82" s="205"/>
      <c r="AP82" s="205"/>
      <c r="AT82" s="205"/>
      <c r="AU82" s="205"/>
      <c r="BD82" s="295"/>
    </row>
    <row r="83" ht="16.5" customHeight="1">
      <c r="B83" s="87" t="s">
        <v>208</v>
      </c>
    </row>
    <row r="84" ht="16.5" customHeight="1">
      <c r="B84" s="87" t="s">
        <v>209</v>
      </c>
    </row>
    <row r="85" spans="2:3" ht="16.5" customHeight="1">
      <c r="B85" s="87" t="s">
        <v>268</v>
      </c>
      <c r="C85" s="215"/>
    </row>
  </sheetData>
  <mergeCells count="13">
    <mergeCell ref="AQ2:AT2"/>
    <mergeCell ref="T2:X2"/>
    <mergeCell ref="AI2:AL2"/>
    <mergeCell ref="Y2:AC2"/>
    <mergeCell ref="AM2:AP2"/>
    <mergeCell ref="AD2:AH2"/>
    <mergeCell ref="A1:BD1"/>
    <mergeCell ref="A2:A5"/>
    <mergeCell ref="B2:B5"/>
    <mergeCell ref="C2:F2"/>
    <mergeCell ref="G2:J2"/>
    <mergeCell ref="K2:N2"/>
    <mergeCell ref="O2:S2"/>
  </mergeCells>
  <printOptions/>
  <pageMargins left="0.5905511811023623" right="0" top="0.7874015748031497" bottom="0.7874015748031497" header="0.4330708661417323" footer="0.5118110236220472"/>
  <pageSetup horizontalDpi="600" verticalDpi="600" orientation="landscape" paperSize="5" r:id="rId3"/>
  <headerFooter alignWithMargins="0">
    <oddFooter>&amp;R&amp;P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2"/>
  <sheetViews>
    <sheetView workbookViewId="0" topLeftCell="A1">
      <selection activeCell="B92" sqref="B92"/>
    </sheetView>
  </sheetViews>
  <sheetFormatPr defaultColWidth="9.140625" defaultRowHeight="21.75"/>
  <cols>
    <col min="1" max="1" width="5.7109375" style="238" customWidth="1"/>
    <col min="2" max="2" width="44.8515625" style="239" customWidth="1"/>
    <col min="3" max="6" width="5.8515625" style="232" customWidth="1"/>
    <col min="7" max="7" width="6.57421875" style="232" customWidth="1"/>
    <col min="8" max="8" width="6.7109375" style="232" customWidth="1"/>
    <col min="9" max="9" width="6.28125" style="245" customWidth="1"/>
    <col min="10" max="10" width="6.7109375" style="232" customWidth="1"/>
    <col min="11" max="11" width="6.57421875" style="232" hidden="1" customWidth="1"/>
    <col min="12" max="12" width="7.28125" style="441" customWidth="1"/>
    <col min="13" max="13" width="5.7109375" style="232" customWidth="1"/>
    <col min="14" max="16384" width="9.140625" style="232" customWidth="1"/>
  </cols>
  <sheetData>
    <row r="1" spans="1:12" ht="21.75">
      <c r="A1" s="471" t="s">
        <v>262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</row>
    <row r="2" spans="1:12" ht="21.75">
      <c r="A2" s="240" t="s">
        <v>21</v>
      </c>
      <c r="B2" s="240" t="s">
        <v>0</v>
      </c>
      <c r="C2" s="269" t="s">
        <v>24</v>
      </c>
      <c r="D2" s="269" t="s">
        <v>25</v>
      </c>
      <c r="E2" s="269" t="s">
        <v>26</v>
      </c>
      <c r="F2" s="269" t="s">
        <v>204</v>
      </c>
      <c r="G2" s="467" t="s">
        <v>241</v>
      </c>
      <c r="H2" s="468"/>
      <c r="I2" s="468"/>
      <c r="J2" s="468"/>
      <c r="K2" s="469"/>
      <c r="L2" s="470"/>
    </row>
    <row r="3" spans="1:12" ht="21.75">
      <c r="A3" s="241"/>
      <c r="B3" s="242"/>
      <c r="C3" s="268"/>
      <c r="D3" s="268"/>
      <c r="E3" s="268"/>
      <c r="F3" s="268"/>
      <c r="G3" s="257" t="s">
        <v>215</v>
      </c>
      <c r="H3" s="257" t="s">
        <v>216</v>
      </c>
      <c r="I3" s="251" t="s">
        <v>210</v>
      </c>
      <c r="J3" s="258" t="s">
        <v>212</v>
      </c>
      <c r="K3" s="252"/>
      <c r="L3" s="440" t="s">
        <v>224</v>
      </c>
    </row>
    <row r="4" spans="1:12" ht="21.75">
      <c r="A4" s="236">
        <v>1</v>
      </c>
      <c r="B4" s="237" t="s">
        <v>16</v>
      </c>
      <c r="C4" s="248">
        <v>6</v>
      </c>
      <c r="D4" s="248">
        <v>136</v>
      </c>
      <c r="E4" s="276">
        <v>410</v>
      </c>
      <c r="F4" s="239">
        <v>480</v>
      </c>
      <c r="G4" s="249">
        <f>D4/$C$85</f>
        <v>0.04943656852053799</v>
      </c>
      <c r="H4" s="249">
        <f>E4/$C$85</f>
        <v>0.1490367139222101</v>
      </c>
      <c r="I4" s="250">
        <f>D4+E4</f>
        <v>546</v>
      </c>
      <c r="J4" s="249">
        <f>I4/$C$85</f>
        <v>0.1984732824427481</v>
      </c>
      <c r="K4" s="248">
        <f>SUM(D4:F4)</f>
        <v>1026</v>
      </c>
      <c r="L4" s="249">
        <f>K4/$C$85</f>
        <v>0.37295528898582336</v>
      </c>
    </row>
    <row r="5" spans="1:12" ht="21.75">
      <c r="A5" s="233">
        <v>2</v>
      </c>
      <c r="B5" s="224" t="s">
        <v>1</v>
      </c>
      <c r="C5" s="244">
        <v>141</v>
      </c>
      <c r="D5" s="244">
        <v>32</v>
      </c>
      <c r="E5" s="244">
        <v>88</v>
      </c>
      <c r="F5" s="244">
        <v>160</v>
      </c>
      <c r="G5" s="249">
        <f aca="true" t="shared" si="0" ref="G5:G65">D5/C5</f>
        <v>0.22695035460992907</v>
      </c>
      <c r="H5" s="249">
        <f aca="true" t="shared" si="1" ref="H5:H65">E5/C5</f>
        <v>0.624113475177305</v>
      </c>
      <c r="I5" s="246">
        <f aca="true" t="shared" si="2" ref="I5:I65">D5+E5</f>
        <v>120</v>
      </c>
      <c r="J5" s="249">
        <f aca="true" t="shared" si="3" ref="J5:J65">I5/C5</f>
        <v>0.851063829787234</v>
      </c>
      <c r="K5" s="244">
        <f aca="true" t="shared" si="4" ref="K5:K65">SUM(D5:F5)</f>
        <v>280</v>
      </c>
      <c r="L5" s="249">
        <f aca="true" t="shared" si="5" ref="L5:L65">K5/C5</f>
        <v>1.9858156028368794</v>
      </c>
    </row>
    <row r="6" spans="1:12" ht="21.75">
      <c r="A6" s="233">
        <v>3</v>
      </c>
      <c r="B6" s="224" t="s">
        <v>2</v>
      </c>
      <c r="C6" s="244">
        <v>63</v>
      </c>
      <c r="D6" s="244">
        <v>4</v>
      </c>
      <c r="E6" s="244">
        <v>56</v>
      </c>
      <c r="F6" s="244">
        <v>29</v>
      </c>
      <c r="G6" s="249">
        <f t="shared" si="0"/>
        <v>0.06349206349206349</v>
      </c>
      <c r="H6" s="249">
        <f t="shared" si="1"/>
        <v>0.8888888888888888</v>
      </c>
      <c r="I6" s="246">
        <f t="shared" si="2"/>
        <v>60</v>
      </c>
      <c r="J6" s="249">
        <f t="shared" si="3"/>
        <v>0.9523809523809523</v>
      </c>
      <c r="K6" s="244">
        <f t="shared" si="4"/>
        <v>89</v>
      </c>
      <c r="L6" s="249">
        <f t="shared" si="5"/>
        <v>1.4126984126984128</v>
      </c>
    </row>
    <row r="7" spans="1:12" ht="21.75">
      <c r="A7" s="233">
        <v>4</v>
      </c>
      <c r="B7" s="224" t="s">
        <v>3</v>
      </c>
      <c r="C7" s="244">
        <v>69</v>
      </c>
      <c r="D7" s="244">
        <v>32</v>
      </c>
      <c r="E7" s="244">
        <v>43</v>
      </c>
      <c r="F7" s="244">
        <v>63</v>
      </c>
      <c r="G7" s="249">
        <f t="shared" si="0"/>
        <v>0.463768115942029</v>
      </c>
      <c r="H7" s="249">
        <f t="shared" si="1"/>
        <v>0.6231884057971014</v>
      </c>
      <c r="I7" s="246">
        <f t="shared" si="2"/>
        <v>75</v>
      </c>
      <c r="J7" s="249">
        <f t="shared" si="3"/>
        <v>1.0869565217391304</v>
      </c>
      <c r="K7" s="244">
        <f t="shared" si="4"/>
        <v>138</v>
      </c>
      <c r="L7" s="249">
        <f t="shared" si="5"/>
        <v>2</v>
      </c>
    </row>
    <row r="8" spans="1:12" ht="21.75">
      <c r="A8" s="233">
        <v>5</v>
      </c>
      <c r="B8" s="224" t="s">
        <v>4</v>
      </c>
      <c r="C8" s="244">
        <v>156</v>
      </c>
      <c r="D8" s="244">
        <v>10</v>
      </c>
      <c r="E8" s="244">
        <v>39</v>
      </c>
      <c r="F8" s="244">
        <v>27</v>
      </c>
      <c r="G8" s="249">
        <f t="shared" si="0"/>
        <v>0.0641025641025641</v>
      </c>
      <c r="H8" s="249">
        <f t="shared" si="1"/>
        <v>0.25</v>
      </c>
      <c r="I8" s="246">
        <f t="shared" si="2"/>
        <v>49</v>
      </c>
      <c r="J8" s="249">
        <f t="shared" si="3"/>
        <v>0.3141025641025641</v>
      </c>
      <c r="K8" s="244">
        <f t="shared" si="4"/>
        <v>76</v>
      </c>
      <c r="L8" s="249">
        <f t="shared" si="5"/>
        <v>0.48717948717948717</v>
      </c>
    </row>
    <row r="9" spans="1:12" ht="21.75">
      <c r="A9" s="233">
        <v>6</v>
      </c>
      <c r="B9" s="224" t="s">
        <v>5</v>
      </c>
      <c r="C9" s="244">
        <v>73</v>
      </c>
      <c r="D9" s="244">
        <v>11</v>
      </c>
      <c r="E9" s="244">
        <v>38</v>
      </c>
      <c r="F9" s="244">
        <v>43</v>
      </c>
      <c r="G9" s="249">
        <f t="shared" si="0"/>
        <v>0.1506849315068493</v>
      </c>
      <c r="H9" s="249">
        <f t="shared" si="1"/>
        <v>0.5205479452054794</v>
      </c>
      <c r="I9" s="246">
        <f t="shared" si="2"/>
        <v>49</v>
      </c>
      <c r="J9" s="249">
        <f t="shared" si="3"/>
        <v>0.6712328767123288</v>
      </c>
      <c r="K9" s="244">
        <f t="shared" si="4"/>
        <v>92</v>
      </c>
      <c r="L9" s="249">
        <f t="shared" si="5"/>
        <v>1.2602739726027397</v>
      </c>
    </row>
    <row r="10" spans="1:12" ht="21.75">
      <c r="A10" s="233">
        <v>7</v>
      </c>
      <c r="B10" s="224" t="s">
        <v>6</v>
      </c>
      <c r="C10" s="244">
        <v>285</v>
      </c>
      <c r="D10" s="244">
        <v>26</v>
      </c>
      <c r="E10" s="244">
        <v>74</v>
      </c>
      <c r="F10" s="244">
        <v>84</v>
      </c>
      <c r="G10" s="249">
        <f t="shared" si="0"/>
        <v>0.0912280701754386</v>
      </c>
      <c r="H10" s="249">
        <f t="shared" si="1"/>
        <v>0.2596491228070175</v>
      </c>
      <c r="I10" s="246">
        <f t="shared" si="2"/>
        <v>100</v>
      </c>
      <c r="J10" s="249">
        <f t="shared" si="3"/>
        <v>0.3508771929824561</v>
      </c>
      <c r="K10" s="244">
        <f t="shared" si="4"/>
        <v>184</v>
      </c>
      <c r="L10" s="249">
        <f t="shared" si="5"/>
        <v>0.6456140350877193</v>
      </c>
    </row>
    <row r="11" spans="1:12" ht="21.75">
      <c r="A11" s="233">
        <v>8</v>
      </c>
      <c r="B11" s="224" t="s">
        <v>7</v>
      </c>
      <c r="C11" s="244">
        <v>281</v>
      </c>
      <c r="D11" s="244">
        <v>52</v>
      </c>
      <c r="E11" s="244">
        <v>196</v>
      </c>
      <c r="F11" s="244">
        <v>59</v>
      </c>
      <c r="G11" s="249">
        <f t="shared" si="0"/>
        <v>0.18505338078291814</v>
      </c>
      <c r="H11" s="249">
        <f t="shared" si="1"/>
        <v>0.697508896797153</v>
      </c>
      <c r="I11" s="246">
        <f t="shared" si="2"/>
        <v>248</v>
      </c>
      <c r="J11" s="249">
        <f t="shared" si="3"/>
        <v>0.8825622775800712</v>
      </c>
      <c r="K11" s="244">
        <f t="shared" si="4"/>
        <v>307</v>
      </c>
      <c r="L11" s="249">
        <f t="shared" si="5"/>
        <v>1.092526690391459</v>
      </c>
    </row>
    <row r="12" spans="1:12" ht="21.75">
      <c r="A12" s="233">
        <v>9</v>
      </c>
      <c r="B12" s="224" t="s">
        <v>9</v>
      </c>
      <c r="C12" s="244">
        <v>588</v>
      </c>
      <c r="D12" s="244">
        <v>42</v>
      </c>
      <c r="E12" s="244">
        <v>158</v>
      </c>
      <c r="F12" s="244">
        <v>98</v>
      </c>
      <c r="G12" s="249">
        <f t="shared" si="0"/>
        <v>0.07142857142857142</v>
      </c>
      <c r="H12" s="249">
        <f t="shared" si="1"/>
        <v>0.2687074829931973</v>
      </c>
      <c r="I12" s="246">
        <f t="shared" si="2"/>
        <v>200</v>
      </c>
      <c r="J12" s="249">
        <f t="shared" si="3"/>
        <v>0.3401360544217687</v>
      </c>
      <c r="K12" s="244">
        <f t="shared" si="4"/>
        <v>298</v>
      </c>
      <c r="L12" s="249">
        <f t="shared" si="5"/>
        <v>0.5068027210884354</v>
      </c>
    </row>
    <row r="13" spans="1:12" ht="21.75">
      <c r="A13" s="233"/>
      <c r="B13" s="224" t="s">
        <v>178</v>
      </c>
      <c r="C13" s="244">
        <v>99</v>
      </c>
      <c r="D13" s="244">
        <v>8</v>
      </c>
      <c r="E13" s="244">
        <v>46</v>
      </c>
      <c r="F13" s="244">
        <v>52</v>
      </c>
      <c r="G13" s="249">
        <f t="shared" si="0"/>
        <v>0.08080808080808081</v>
      </c>
      <c r="H13" s="249">
        <f t="shared" si="1"/>
        <v>0.46464646464646464</v>
      </c>
      <c r="I13" s="246">
        <f t="shared" si="2"/>
        <v>54</v>
      </c>
      <c r="J13" s="249">
        <f t="shared" si="3"/>
        <v>0.5454545454545454</v>
      </c>
      <c r="K13" s="244">
        <f t="shared" si="4"/>
        <v>106</v>
      </c>
      <c r="L13" s="249">
        <f t="shared" si="5"/>
        <v>1.0707070707070707</v>
      </c>
    </row>
    <row r="14" spans="1:12" ht="21.75">
      <c r="A14" s="233"/>
      <c r="B14" s="224" t="s">
        <v>179</v>
      </c>
      <c r="C14" s="244">
        <v>489</v>
      </c>
      <c r="D14" s="244">
        <v>34</v>
      </c>
      <c r="E14" s="244">
        <v>112</v>
      </c>
      <c r="F14" s="244">
        <v>46</v>
      </c>
      <c r="G14" s="249">
        <f t="shared" si="0"/>
        <v>0.06952965235173825</v>
      </c>
      <c r="H14" s="249">
        <f t="shared" si="1"/>
        <v>0.22903885480572597</v>
      </c>
      <c r="I14" s="246">
        <f t="shared" si="2"/>
        <v>146</v>
      </c>
      <c r="J14" s="249">
        <f t="shared" si="3"/>
        <v>0.2985685071574642</v>
      </c>
      <c r="K14" s="244">
        <f t="shared" si="4"/>
        <v>192</v>
      </c>
      <c r="L14" s="249">
        <f t="shared" si="5"/>
        <v>0.39263803680981596</v>
      </c>
    </row>
    <row r="15" spans="1:12" ht="21.75">
      <c r="A15" s="233">
        <v>10</v>
      </c>
      <c r="B15" s="224" t="s">
        <v>10</v>
      </c>
      <c r="C15" s="244">
        <v>87</v>
      </c>
      <c r="D15" s="244">
        <v>8</v>
      </c>
      <c r="E15" s="244">
        <v>52</v>
      </c>
      <c r="F15" s="244">
        <v>20</v>
      </c>
      <c r="G15" s="249">
        <f t="shared" si="0"/>
        <v>0.09195402298850575</v>
      </c>
      <c r="H15" s="249">
        <f t="shared" si="1"/>
        <v>0.5977011494252874</v>
      </c>
      <c r="I15" s="246">
        <f t="shared" si="2"/>
        <v>60</v>
      </c>
      <c r="J15" s="249">
        <f t="shared" si="3"/>
        <v>0.6896551724137931</v>
      </c>
      <c r="K15" s="244">
        <f t="shared" si="4"/>
        <v>80</v>
      </c>
      <c r="L15" s="249">
        <f t="shared" si="5"/>
        <v>0.9195402298850575</v>
      </c>
    </row>
    <row r="16" spans="1:12" ht="21.75">
      <c r="A16" s="233">
        <v>11</v>
      </c>
      <c r="B16" s="224" t="s">
        <v>11</v>
      </c>
      <c r="C16" s="244">
        <v>75</v>
      </c>
      <c r="D16" s="244">
        <v>11</v>
      </c>
      <c r="E16" s="244">
        <v>34</v>
      </c>
      <c r="F16" s="244">
        <v>13</v>
      </c>
      <c r="G16" s="249">
        <f t="shared" si="0"/>
        <v>0.14666666666666667</v>
      </c>
      <c r="H16" s="249">
        <f t="shared" si="1"/>
        <v>0.4533333333333333</v>
      </c>
      <c r="I16" s="246">
        <f t="shared" si="2"/>
        <v>45</v>
      </c>
      <c r="J16" s="249">
        <f t="shared" si="3"/>
        <v>0.6</v>
      </c>
      <c r="K16" s="244">
        <f t="shared" si="4"/>
        <v>58</v>
      </c>
      <c r="L16" s="249">
        <f t="shared" si="5"/>
        <v>0.7733333333333333</v>
      </c>
    </row>
    <row r="17" spans="1:12" ht="21.75">
      <c r="A17" s="233">
        <v>12</v>
      </c>
      <c r="B17" s="224" t="s">
        <v>12</v>
      </c>
      <c r="C17" s="244">
        <v>123</v>
      </c>
      <c r="D17" s="244">
        <v>103</v>
      </c>
      <c r="E17" s="244">
        <v>75</v>
      </c>
      <c r="F17" s="244">
        <v>81</v>
      </c>
      <c r="G17" s="249">
        <f t="shared" si="0"/>
        <v>0.8373983739837398</v>
      </c>
      <c r="H17" s="249">
        <f t="shared" si="1"/>
        <v>0.6097560975609756</v>
      </c>
      <c r="I17" s="246">
        <f t="shared" si="2"/>
        <v>178</v>
      </c>
      <c r="J17" s="249">
        <f t="shared" si="3"/>
        <v>1.4471544715447155</v>
      </c>
      <c r="K17" s="244">
        <f t="shared" si="4"/>
        <v>259</v>
      </c>
      <c r="L17" s="249">
        <f t="shared" si="5"/>
        <v>2.105691056910569</v>
      </c>
    </row>
    <row r="18" spans="1:12" ht="21.75">
      <c r="A18" s="233">
        <v>13</v>
      </c>
      <c r="B18" s="224" t="s">
        <v>13</v>
      </c>
      <c r="C18" s="244">
        <v>91</v>
      </c>
      <c r="D18" s="244">
        <v>19</v>
      </c>
      <c r="E18" s="244">
        <v>50</v>
      </c>
      <c r="F18" s="244">
        <v>29</v>
      </c>
      <c r="G18" s="249">
        <f t="shared" si="0"/>
        <v>0.2087912087912088</v>
      </c>
      <c r="H18" s="249">
        <f t="shared" si="1"/>
        <v>0.5494505494505495</v>
      </c>
      <c r="I18" s="246">
        <f t="shared" si="2"/>
        <v>69</v>
      </c>
      <c r="J18" s="249">
        <f t="shared" si="3"/>
        <v>0.7582417582417582</v>
      </c>
      <c r="K18" s="244">
        <f t="shared" si="4"/>
        <v>98</v>
      </c>
      <c r="L18" s="249">
        <f t="shared" si="5"/>
        <v>1.0769230769230769</v>
      </c>
    </row>
    <row r="19" spans="1:12" ht="21.75">
      <c r="A19" s="233">
        <v>14</v>
      </c>
      <c r="B19" s="224" t="s">
        <v>14</v>
      </c>
      <c r="C19" s="244">
        <v>5</v>
      </c>
      <c r="D19" s="244">
        <v>21</v>
      </c>
      <c r="E19" s="244">
        <v>36</v>
      </c>
      <c r="F19" s="244">
        <v>6</v>
      </c>
      <c r="G19" s="249">
        <f t="shared" si="0"/>
        <v>4.2</v>
      </c>
      <c r="H19" s="249">
        <f t="shared" si="1"/>
        <v>7.2</v>
      </c>
      <c r="I19" s="246">
        <f t="shared" si="2"/>
        <v>57</v>
      </c>
      <c r="J19" s="249">
        <f t="shared" si="3"/>
        <v>11.4</v>
      </c>
      <c r="K19" s="244">
        <f t="shared" si="4"/>
        <v>63</v>
      </c>
      <c r="L19" s="249">
        <f t="shared" si="5"/>
        <v>12.6</v>
      </c>
    </row>
    <row r="20" spans="1:12" ht="21.75">
      <c r="A20" s="233">
        <v>15</v>
      </c>
      <c r="B20" s="263" t="s">
        <v>36</v>
      </c>
      <c r="C20" s="244">
        <v>0</v>
      </c>
      <c r="D20" s="244">
        <v>40</v>
      </c>
      <c r="E20" s="244">
        <v>10</v>
      </c>
      <c r="F20" s="244">
        <v>20</v>
      </c>
      <c r="G20" s="249" t="e">
        <f t="shared" si="0"/>
        <v>#DIV/0!</v>
      </c>
      <c r="H20" s="249" t="e">
        <f t="shared" si="1"/>
        <v>#DIV/0!</v>
      </c>
      <c r="I20" s="246">
        <f t="shared" si="2"/>
        <v>50</v>
      </c>
      <c r="J20" s="249" t="e">
        <f t="shared" si="3"/>
        <v>#DIV/0!</v>
      </c>
      <c r="K20" s="246">
        <f t="shared" si="4"/>
        <v>70</v>
      </c>
      <c r="L20" s="249" t="e">
        <f t="shared" si="5"/>
        <v>#DIV/0!</v>
      </c>
    </row>
    <row r="21" spans="1:12" ht="21.75">
      <c r="A21" s="233">
        <v>16</v>
      </c>
      <c r="B21" s="224" t="s">
        <v>15</v>
      </c>
      <c r="C21" s="244">
        <v>0</v>
      </c>
      <c r="D21" s="244">
        <v>67</v>
      </c>
      <c r="E21" s="244">
        <v>47</v>
      </c>
      <c r="F21" s="244">
        <v>91</v>
      </c>
      <c r="G21" s="249" t="e">
        <f t="shared" si="0"/>
        <v>#DIV/0!</v>
      </c>
      <c r="H21" s="249" t="e">
        <f t="shared" si="1"/>
        <v>#DIV/0!</v>
      </c>
      <c r="I21" s="246">
        <f t="shared" si="2"/>
        <v>114</v>
      </c>
      <c r="J21" s="249" t="e">
        <f t="shared" si="3"/>
        <v>#DIV/0!</v>
      </c>
      <c r="K21" s="246">
        <f t="shared" si="4"/>
        <v>205</v>
      </c>
      <c r="L21" s="249" t="e">
        <f t="shared" si="5"/>
        <v>#DIV/0!</v>
      </c>
    </row>
    <row r="22" spans="1:12" ht="21.75">
      <c r="A22" s="233">
        <v>17</v>
      </c>
      <c r="B22" s="224" t="s">
        <v>37</v>
      </c>
      <c r="C22" s="244">
        <v>0</v>
      </c>
      <c r="D22" s="244">
        <v>44</v>
      </c>
      <c r="E22" s="244">
        <v>63</v>
      </c>
      <c r="F22" s="244">
        <v>20</v>
      </c>
      <c r="G22" s="249" t="e">
        <f t="shared" si="0"/>
        <v>#DIV/0!</v>
      </c>
      <c r="H22" s="249" t="e">
        <f t="shared" si="1"/>
        <v>#DIV/0!</v>
      </c>
      <c r="I22" s="246">
        <f t="shared" si="2"/>
        <v>107</v>
      </c>
      <c r="J22" s="249" t="e">
        <f t="shared" si="3"/>
        <v>#DIV/0!</v>
      </c>
      <c r="K22" s="246">
        <f t="shared" si="4"/>
        <v>127</v>
      </c>
      <c r="L22" s="249" t="e">
        <f t="shared" si="5"/>
        <v>#DIV/0!</v>
      </c>
    </row>
    <row r="23" spans="1:12" ht="21.75">
      <c r="A23" s="233">
        <v>18</v>
      </c>
      <c r="B23" s="224" t="s">
        <v>38</v>
      </c>
      <c r="C23" s="244">
        <v>0</v>
      </c>
      <c r="D23" s="244">
        <v>46</v>
      </c>
      <c r="E23" s="244">
        <v>34</v>
      </c>
      <c r="F23" s="244">
        <v>5</v>
      </c>
      <c r="G23" s="249" t="e">
        <f t="shared" si="0"/>
        <v>#DIV/0!</v>
      </c>
      <c r="H23" s="249" t="e">
        <f t="shared" si="1"/>
        <v>#DIV/0!</v>
      </c>
      <c r="I23" s="246">
        <f t="shared" si="2"/>
        <v>80</v>
      </c>
      <c r="J23" s="249" t="e">
        <f t="shared" si="3"/>
        <v>#DIV/0!</v>
      </c>
      <c r="K23" s="246">
        <f t="shared" si="4"/>
        <v>85</v>
      </c>
      <c r="L23" s="249" t="e">
        <f t="shared" si="5"/>
        <v>#DIV/0!</v>
      </c>
    </row>
    <row r="24" spans="1:12" ht="21.75">
      <c r="A24" s="233">
        <v>19</v>
      </c>
      <c r="B24" s="224" t="s">
        <v>17</v>
      </c>
      <c r="C24" s="244">
        <v>0</v>
      </c>
      <c r="D24" s="244">
        <v>51</v>
      </c>
      <c r="E24" s="244">
        <v>47</v>
      </c>
      <c r="F24" s="244">
        <v>6</v>
      </c>
      <c r="G24" s="249" t="e">
        <f t="shared" si="0"/>
        <v>#DIV/0!</v>
      </c>
      <c r="H24" s="249" t="e">
        <f t="shared" si="1"/>
        <v>#DIV/0!</v>
      </c>
      <c r="I24" s="246">
        <f t="shared" si="2"/>
        <v>98</v>
      </c>
      <c r="J24" s="249" t="e">
        <f t="shared" si="3"/>
        <v>#DIV/0!</v>
      </c>
      <c r="K24" s="246">
        <f t="shared" si="4"/>
        <v>104</v>
      </c>
      <c r="L24" s="249" t="e">
        <f t="shared" si="5"/>
        <v>#DIV/0!</v>
      </c>
    </row>
    <row r="25" spans="1:12" ht="21.75">
      <c r="A25" s="233">
        <v>20</v>
      </c>
      <c r="B25" s="224" t="s">
        <v>39</v>
      </c>
      <c r="C25" s="244">
        <v>0</v>
      </c>
      <c r="D25" s="244">
        <v>1</v>
      </c>
      <c r="E25" s="244">
        <v>8</v>
      </c>
      <c r="F25" s="244">
        <v>3</v>
      </c>
      <c r="G25" s="249" t="e">
        <f t="shared" si="0"/>
        <v>#DIV/0!</v>
      </c>
      <c r="H25" s="249" t="e">
        <f t="shared" si="1"/>
        <v>#DIV/0!</v>
      </c>
      <c r="I25" s="246">
        <f t="shared" si="2"/>
        <v>9</v>
      </c>
      <c r="J25" s="249" t="e">
        <f t="shared" si="3"/>
        <v>#DIV/0!</v>
      </c>
      <c r="K25" s="246">
        <f t="shared" si="4"/>
        <v>12</v>
      </c>
      <c r="L25" s="249" t="e">
        <f t="shared" si="5"/>
        <v>#DIV/0!</v>
      </c>
    </row>
    <row r="26" spans="1:12" ht="21.75">
      <c r="A26" s="233">
        <v>21</v>
      </c>
      <c r="B26" s="224" t="s">
        <v>18</v>
      </c>
      <c r="C26" s="244">
        <v>12</v>
      </c>
      <c r="D26" s="244">
        <v>29</v>
      </c>
      <c r="E26" s="244">
        <v>35</v>
      </c>
      <c r="F26" s="244">
        <v>14</v>
      </c>
      <c r="G26" s="249">
        <f t="shared" si="0"/>
        <v>2.4166666666666665</v>
      </c>
      <c r="H26" s="249">
        <f t="shared" si="1"/>
        <v>2.9166666666666665</v>
      </c>
      <c r="I26" s="246">
        <f t="shared" si="2"/>
        <v>64</v>
      </c>
      <c r="J26" s="249">
        <f t="shared" si="3"/>
        <v>5.333333333333333</v>
      </c>
      <c r="K26" s="244">
        <f t="shared" si="4"/>
        <v>78</v>
      </c>
      <c r="L26" s="249">
        <f t="shared" si="5"/>
        <v>6.5</v>
      </c>
    </row>
    <row r="27" spans="1:12" ht="21.75">
      <c r="A27" s="233">
        <v>22</v>
      </c>
      <c r="B27" s="224" t="s">
        <v>19</v>
      </c>
      <c r="C27" s="244">
        <v>0</v>
      </c>
      <c r="D27" s="244">
        <v>46</v>
      </c>
      <c r="E27" s="244">
        <v>63</v>
      </c>
      <c r="F27" s="244">
        <v>16</v>
      </c>
      <c r="G27" s="249" t="e">
        <f t="shared" si="0"/>
        <v>#DIV/0!</v>
      </c>
      <c r="H27" s="249" t="e">
        <f t="shared" si="1"/>
        <v>#DIV/0!</v>
      </c>
      <c r="I27" s="246">
        <f t="shared" si="2"/>
        <v>109</v>
      </c>
      <c r="J27" s="249" t="e">
        <f t="shared" si="3"/>
        <v>#DIV/0!</v>
      </c>
      <c r="K27" s="246">
        <f t="shared" si="4"/>
        <v>125</v>
      </c>
      <c r="L27" s="249" t="e">
        <f t="shared" si="5"/>
        <v>#DIV/0!</v>
      </c>
    </row>
    <row r="28" spans="1:12" ht="21.75">
      <c r="A28" s="233">
        <v>23</v>
      </c>
      <c r="B28" s="224" t="s">
        <v>141</v>
      </c>
      <c r="C28" s="244">
        <v>0</v>
      </c>
      <c r="D28" s="244">
        <v>25</v>
      </c>
      <c r="E28" s="244">
        <v>23</v>
      </c>
      <c r="F28" s="244">
        <v>52</v>
      </c>
      <c r="G28" s="249" t="e">
        <f t="shared" si="0"/>
        <v>#DIV/0!</v>
      </c>
      <c r="H28" s="249" t="e">
        <f t="shared" si="1"/>
        <v>#DIV/0!</v>
      </c>
      <c r="I28" s="246">
        <f t="shared" si="2"/>
        <v>48</v>
      </c>
      <c r="J28" s="249" t="e">
        <f t="shared" si="3"/>
        <v>#DIV/0!</v>
      </c>
      <c r="K28" s="246">
        <f t="shared" si="4"/>
        <v>100</v>
      </c>
      <c r="L28" s="249" t="e">
        <f t="shared" si="5"/>
        <v>#DIV/0!</v>
      </c>
    </row>
    <row r="29" spans="1:12" ht="21.75">
      <c r="A29" s="233">
        <v>24</v>
      </c>
      <c r="B29" s="264" t="s">
        <v>40</v>
      </c>
      <c r="C29" s="244">
        <v>0</v>
      </c>
      <c r="D29" s="244">
        <v>18</v>
      </c>
      <c r="E29" s="244">
        <v>10</v>
      </c>
      <c r="F29" s="244">
        <v>57</v>
      </c>
      <c r="G29" s="249" t="e">
        <f t="shared" si="0"/>
        <v>#DIV/0!</v>
      </c>
      <c r="H29" s="249" t="e">
        <f t="shared" si="1"/>
        <v>#DIV/0!</v>
      </c>
      <c r="I29" s="246">
        <f t="shared" si="2"/>
        <v>28</v>
      </c>
      <c r="J29" s="249" t="e">
        <f t="shared" si="3"/>
        <v>#DIV/0!</v>
      </c>
      <c r="K29" s="246">
        <f t="shared" si="4"/>
        <v>85</v>
      </c>
      <c r="L29" s="249" t="e">
        <f t="shared" si="5"/>
        <v>#DIV/0!</v>
      </c>
    </row>
    <row r="30" spans="1:12" ht="21.75">
      <c r="A30" s="233">
        <v>25</v>
      </c>
      <c r="B30" s="263" t="s">
        <v>41</v>
      </c>
      <c r="C30" s="244">
        <v>0</v>
      </c>
      <c r="D30" s="244">
        <v>32</v>
      </c>
      <c r="E30" s="244">
        <v>37</v>
      </c>
      <c r="F30" s="244">
        <v>218</v>
      </c>
      <c r="G30" s="249" t="e">
        <f t="shared" si="0"/>
        <v>#DIV/0!</v>
      </c>
      <c r="H30" s="249" t="e">
        <f t="shared" si="1"/>
        <v>#DIV/0!</v>
      </c>
      <c r="I30" s="246">
        <f t="shared" si="2"/>
        <v>69</v>
      </c>
      <c r="J30" s="249" t="e">
        <f t="shared" si="3"/>
        <v>#DIV/0!</v>
      </c>
      <c r="K30" s="246">
        <f t="shared" si="4"/>
        <v>287</v>
      </c>
      <c r="L30" s="249" t="e">
        <f t="shared" si="5"/>
        <v>#DIV/0!</v>
      </c>
    </row>
    <row r="31" spans="1:12" ht="21.75">
      <c r="A31" s="233">
        <v>26</v>
      </c>
      <c r="B31" s="224" t="s">
        <v>42</v>
      </c>
      <c r="C31" s="244">
        <v>41</v>
      </c>
      <c r="D31" s="244">
        <v>7</v>
      </c>
      <c r="E31" s="244">
        <v>17</v>
      </c>
      <c r="F31" s="244">
        <v>4</v>
      </c>
      <c r="G31" s="249">
        <f t="shared" si="0"/>
        <v>0.17073170731707318</v>
      </c>
      <c r="H31" s="249">
        <f t="shared" si="1"/>
        <v>0.4146341463414634</v>
      </c>
      <c r="I31" s="246">
        <f t="shared" si="2"/>
        <v>24</v>
      </c>
      <c r="J31" s="249">
        <f t="shared" si="3"/>
        <v>0.5853658536585366</v>
      </c>
      <c r="K31" s="244">
        <f t="shared" si="4"/>
        <v>28</v>
      </c>
      <c r="L31" s="249">
        <f t="shared" si="5"/>
        <v>0.6829268292682927</v>
      </c>
    </row>
    <row r="32" spans="1:12" ht="21.75">
      <c r="A32" s="233">
        <v>27</v>
      </c>
      <c r="B32" s="224" t="s">
        <v>107</v>
      </c>
      <c r="C32" s="244">
        <v>0</v>
      </c>
      <c r="D32" s="244">
        <v>4</v>
      </c>
      <c r="E32" s="244">
        <v>3</v>
      </c>
      <c r="F32" s="244">
        <v>1</v>
      </c>
      <c r="G32" s="249" t="e">
        <f t="shared" si="0"/>
        <v>#DIV/0!</v>
      </c>
      <c r="H32" s="249" t="e">
        <f t="shared" si="1"/>
        <v>#DIV/0!</v>
      </c>
      <c r="I32" s="246">
        <f t="shared" si="2"/>
        <v>7</v>
      </c>
      <c r="J32" s="249" t="e">
        <f t="shared" si="3"/>
        <v>#DIV/0!</v>
      </c>
      <c r="K32" s="246">
        <f t="shared" si="4"/>
        <v>8</v>
      </c>
      <c r="L32" s="249" t="e">
        <f t="shared" si="5"/>
        <v>#DIV/0!</v>
      </c>
    </row>
    <row r="33" spans="1:12" ht="21.75">
      <c r="A33" s="233">
        <v>28</v>
      </c>
      <c r="B33" s="224" t="s">
        <v>102</v>
      </c>
      <c r="C33" s="244">
        <v>5</v>
      </c>
      <c r="D33" s="244">
        <v>5</v>
      </c>
      <c r="E33" s="244">
        <v>3</v>
      </c>
      <c r="F33" s="244">
        <v>5</v>
      </c>
      <c r="G33" s="249">
        <f t="shared" si="0"/>
        <v>1</v>
      </c>
      <c r="H33" s="249">
        <f t="shared" si="1"/>
        <v>0.6</v>
      </c>
      <c r="I33" s="246">
        <f t="shared" si="2"/>
        <v>8</v>
      </c>
      <c r="J33" s="249">
        <f t="shared" si="3"/>
        <v>1.6</v>
      </c>
      <c r="K33" s="244">
        <f t="shared" si="4"/>
        <v>13</v>
      </c>
      <c r="L33" s="249">
        <f t="shared" si="5"/>
        <v>2.6</v>
      </c>
    </row>
    <row r="34" spans="1:12" ht="21.75">
      <c r="A34" s="233">
        <v>29</v>
      </c>
      <c r="B34" s="355" t="s">
        <v>101</v>
      </c>
      <c r="C34" s="306">
        <v>8</v>
      </c>
      <c r="D34" s="306">
        <v>5</v>
      </c>
      <c r="E34" s="306">
        <v>5</v>
      </c>
      <c r="F34" s="306">
        <v>2</v>
      </c>
      <c r="G34" s="304">
        <f t="shared" si="0"/>
        <v>0.625</v>
      </c>
      <c r="H34" s="304">
        <f t="shared" si="1"/>
        <v>0.625</v>
      </c>
      <c r="I34" s="305">
        <f t="shared" si="2"/>
        <v>10</v>
      </c>
      <c r="J34" s="304">
        <f t="shared" si="3"/>
        <v>1.25</v>
      </c>
      <c r="K34" s="306">
        <f t="shared" si="4"/>
        <v>12</v>
      </c>
      <c r="L34" s="304">
        <f t="shared" si="5"/>
        <v>1.5</v>
      </c>
    </row>
    <row r="35" spans="1:12" ht="21.75">
      <c r="A35" s="234">
        <v>30</v>
      </c>
      <c r="B35" s="235" t="s">
        <v>106</v>
      </c>
      <c r="C35" s="247">
        <v>0</v>
      </c>
      <c r="D35" s="247">
        <v>1</v>
      </c>
      <c r="E35" s="247">
        <v>10</v>
      </c>
      <c r="F35" s="247">
        <v>1</v>
      </c>
      <c r="G35" s="356" t="e">
        <f>D35/C35</f>
        <v>#DIV/0!</v>
      </c>
      <c r="H35" s="356" t="e">
        <f>E35/C35</f>
        <v>#DIV/0!</v>
      </c>
      <c r="I35" s="357">
        <f>D35+E35</f>
        <v>11</v>
      </c>
      <c r="J35" s="356" t="e">
        <f>I35/C35</f>
        <v>#DIV/0!</v>
      </c>
      <c r="K35" s="357">
        <f>SUM(D35:F35)</f>
        <v>12</v>
      </c>
      <c r="L35" s="356" t="e">
        <f>K35/C35</f>
        <v>#DIV/0!</v>
      </c>
    </row>
    <row r="36" spans="1:12" ht="21.75">
      <c r="A36" s="349"/>
      <c r="B36" s="350"/>
      <c r="C36" s="351"/>
      <c r="D36" s="351"/>
      <c r="E36" s="378" t="s">
        <v>256</v>
      </c>
      <c r="F36" s="351"/>
      <c r="G36" s="352"/>
      <c r="H36" s="352"/>
      <c r="I36" s="353"/>
      <c r="J36" s="352"/>
      <c r="K36" s="351"/>
      <c r="L36" s="352"/>
    </row>
    <row r="37" spans="1:12" ht="21.75">
      <c r="A37" s="236">
        <v>31</v>
      </c>
      <c r="B37" s="431" t="s">
        <v>114</v>
      </c>
      <c r="C37" s="243">
        <v>0</v>
      </c>
      <c r="D37" s="243">
        <v>1</v>
      </c>
      <c r="E37" s="243">
        <v>5</v>
      </c>
      <c r="F37" s="243">
        <v>1</v>
      </c>
      <c r="G37" s="265" t="e">
        <f t="shared" si="0"/>
        <v>#DIV/0!</v>
      </c>
      <c r="H37" s="265" t="e">
        <f t="shared" si="1"/>
        <v>#DIV/0!</v>
      </c>
      <c r="I37" s="266">
        <f t="shared" si="2"/>
        <v>6</v>
      </c>
      <c r="J37" s="265" t="e">
        <f t="shared" si="3"/>
        <v>#DIV/0!</v>
      </c>
      <c r="K37" s="266">
        <f t="shared" si="4"/>
        <v>7</v>
      </c>
      <c r="L37" s="265" t="e">
        <f t="shared" si="5"/>
        <v>#DIV/0!</v>
      </c>
    </row>
    <row r="38" spans="1:12" ht="21.75">
      <c r="A38" s="233">
        <v>32</v>
      </c>
      <c r="B38" s="224" t="s">
        <v>124</v>
      </c>
      <c r="C38" s="244">
        <v>0</v>
      </c>
      <c r="D38" s="244">
        <v>0</v>
      </c>
      <c r="E38" s="244">
        <v>7</v>
      </c>
      <c r="F38" s="244">
        <v>2</v>
      </c>
      <c r="G38" s="249" t="e">
        <f t="shared" si="0"/>
        <v>#DIV/0!</v>
      </c>
      <c r="H38" s="249" t="e">
        <f t="shared" si="1"/>
        <v>#DIV/0!</v>
      </c>
      <c r="I38" s="246">
        <f t="shared" si="2"/>
        <v>7</v>
      </c>
      <c r="J38" s="249" t="e">
        <f t="shared" si="3"/>
        <v>#DIV/0!</v>
      </c>
      <c r="K38" s="246">
        <f t="shared" si="4"/>
        <v>9</v>
      </c>
      <c r="L38" s="249" t="e">
        <f t="shared" si="5"/>
        <v>#DIV/0!</v>
      </c>
    </row>
    <row r="39" spans="1:12" ht="21.75">
      <c r="A39" s="233">
        <v>33</v>
      </c>
      <c r="B39" s="224" t="s">
        <v>118</v>
      </c>
      <c r="C39" s="244">
        <v>0</v>
      </c>
      <c r="D39" s="244">
        <v>10</v>
      </c>
      <c r="E39" s="244">
        <v>3</v>
      </c>
      <c r="F39" s="244">
        <v>0</v>
      </c>
      <c r="G39" s="249" t="e">
        <f t="shared" si="0"/>
        <v>#DIV/0!</v>
      </c>
      <c r="H39" s="249" t="e">
        <f t="shared" si="1"/>
        <v>#DIV/0!</v>
      </c>
      <c r="I39" s="246">
        <f t="shared" si="2"/>
        <v>13</v>
      </c>
      <c r="J39" s="249" t="e">
        <f t="shared" si="3"/>
        <v>#DIV/0!</v>
      </c>
      <c r="K39" s="246">
        <f t="shared" si="4"/>
        <v>13</v>
      </c>
      <c r="L39" s="249" t="e">
        <f t="shared" si="5"/>
        <v>#DIV/0!</v>
      </c>
    </row>
    <row r="40" spans="1:12" ht="21.75">
      <c r="A40" s="233">
        <v>34</v>
      </c>
      <c r="B40" s="224" t="s">
        <v>125</v>
      </c>
      <c r="C40" s="244">
        <v>0</v>
      </c>
      <c r="D40" s="244">
        <v>0</v>
      </c>
      <c r="E40" s="244">
        <v>5</v>
      </c>
      <c r="F40" s="244">
        <v>0</v>
      </c>
      <c r="G40" s="249" t="e">
        <f t="shared" si="0"/>
        <v>#DIV/0!</v>
      </c>
      <c r="H40" s="249" t="e">
        <f t="shared" si="1"/>
        <v>#DIV/0!</v>
      </c>
      <c r="I40" s="246">
        <f t="shared" si="2"/>
        <v>5</v>
      </c>
      <c r="J40" s="249" t="e">
        <f t="shared" si="3"/>
        <v>#DIV/0!</v>
      </c>
      <c r="K40" s="246">
        <f t="shared" si="4"/>
        <v>5</v>
      </c>
      <c r="L40" s="249" t="e">
        <f t="shared" si="5"/>
        <v>#DIV/0!</v>
      </c>
    </row>
    <row r="41" spans="1:12" ht="21.75">
      <c r="A41" s="233">
        <v>35</v>
      </c>
      <c r="B41" s="224" t="s">
        <v>251</v>
      </c>
      <c r="C41" s="244">
        <v>0</v>
      </c>
      <c r="D41" s="244">
        <v>1</v>
      </c>
      <c r="E41" s="244">
        <v>0</v>
      </c>
      <c r="F41" s="244">
        <v>0</v>
      </c>
      <c r="G41" s="249" t="e">
        <f t="shared" si="0"/>
        <v>#DIV/0!</v>
      </c>
      <c r="H41" s="249" t="e">
        <f t="shared" si="1"/>
        <v>#DIV/0!</v>
      </c>
      <c r="I41" s="246">
        <f>D41+E41</f>
        <v>1</v>
      </c>
      <c r="J41" s="249" t="e">
        <f t="shared" si="3"/>
        <v>#DIV/0!</v>
      </c>
      <c r="K41" s="244">
        <f>SUM(D41:F41)</f>
        <v>1</v>
      </c>
      <c r="L41" s="249" t="e">
        <f t="shared" si="5"/>
        <v>#DIV/0!</v>
      </c>
    </row>
    <row r="42" spans="1:12" ht="21.75">
      <c r="A42" s="233">
        <v>36</v>
      </c>
      <c r="B42" s="224" t="s">
        <v>184</v>
      </c>
      <c r="C42" s="244">
        <v>0</v>
      </c>
      <c r="D42" s="244">
        <v>0</v>
      </c>
      <c r="E42" s="244">
        <v>0</v>
      </c>
      <c r="F42" s="244">
        <v>56</v>
      </c>
      <c r="G42" s="249" t="e">
        <f t="shared" si="0"/>
        <v>#DIV/0!</v>
      </c>
      <c r="H42" s="249" t="e">
        <f t="shared" si="1"/>
        <v>#DIV/0!</v>
      </c>
      <c r="I42" s="246">
        <f t="shared" si="2"/>
        <v>0</v>
      </c>
      <c r="J42" s="249" t="e">
        <f t="shared" si="3"/>
        <v>#DIV/0!</v>
      </c>
      <c r="K42" s="244">
        <f t="shared" si="4"/>
        <v>56</v>
      </c>
      <c r="L42" s="249" t="e">
        <f t="shared" si="5"/>
        <v>#DIV/0!</v>
      </c>
    </row>
    <row r="43" spans="1:12" ht="21.75">
      <c r="A43" s="233">
        <v>37</v>
      </c>
      <c r="B43" s="224" t="s">
        <v>185</v>
      </c>
      <c r="C43" s="244">
        <v>0</v>
      </c>
      <c r="D43" s="244">
        <v>0</v>
      </c>
      <c r="E43" s="244">
        <v>0</v>
      </c>
      <c r="F43" s="244">
        <v>38</v>
      </c>
      <c r="G43" s="249" t="e">
        <f t="shared" si="0"/>
        <v>#DIV/0!</v>
      </c>
      <c r="H43" s="249" t="e">
        <f t="shared" si="1"/>
        <v>#DIV/0!</v>
      </c>
      <c r="I43" s="246">
        <f t="shared" si="2"/>
        <v>0</v>
      </c>
      <c r="J43" s="249" t="e">
        <f t="shared" si="3"/>
        <v>#DIV/0!</v>
      </c>
      <c r="K43" s="244">
        <f t="shared" si="4"/>
        <v>38</v>
      </c>
      <c r="L43" s="249" t="e">
        <f t="shared" si="5"/>
        <v>#DIV/0!</v>
      </c>
    </row>
    <row r="44" spans="1:12" ht="21.75">
      <c r="A44" s="233">
        <v>38</v>
      </c>
      <c r="B44" s="224" t="s">
        <v>186</v>
      </c>
      <c r="C44" s="244">
        <v>0</v>
      </c>
      <c r="D44" s="244">
        <v>0</v>
      </c>
      <c r="E44" s="244">
        <v>1</v>
      </c>
      <c r="F44" s="244">
        <v>0</v>
      </c>
      <c r="G44" s="249" t="e">
        <f t="shared" si="0"/>
        <v>#DIV/0!</v>
      </c>
      <c r="H44" s="249" t="e">
        <f t="shared" si="1"/>
        <v>#DIV/0!</v>
      </c>
      <c r="I44" s="246">
        <f t="shared" si="2"/>
        <v>1</v>
      </c>
      <c r="J44" s="249" t="e">
        <f t="shared" si="3"/>
        <v>#DIV/0!</v>
      </c>
      <c r="K44" s="244">
        <f t="shared" si="4"/>
        <v>1</v>
      </c>
      <c r="L44" s="249" t="e">
        <f t="shared" si="5"/>
        <v>#DIV/0!</v>
      </c>
    </row>
    <row r="45" spans="1:12" s="256" customFormat="1" ht="21">
      <c r="A45" s="253"/>
      <c r="B45" s="253" t="s">
        <v>217</v>
      </c>
      <c r="C45" s="254">
        <f>SUM(C15:C44,C4:C12)</f>
        <v>2109</v>
      </c>
      <c r="D45" s="254">
        <f>SUM(D15:D44,D4:D12)</f>
        <v>940</v>
      </c>
      <c r="E45" s="254">
        <f>SUM(E15:E44,E4:E12)</f>
        <v>1785</v>
      </c>
      <c r="F45" s="254">
        <f>SUM(F15:F44,F4:F12)</f>
        <v>1804</v>
      </c>
      <c r="G45" s="267">
        <f t="shared" si="0"/>
        <v>0.44570886676149835</v>
      </c>
      <c r="H45" s="267">
        <f t="shared" si="1"/>
        <v>0.8463726884779517</v>
      </c>
      <c r="I45" s="254">
        <f>SUM(I15:I44,I4:I12)</f>
        <v>2725</v>
      </c>
      <c r="J45" s="267">
        <f t="shared" si="3"/>
        <v>1.29208155523945</v>
      </c>
      <c r="K45" s="254">
        <f>SUM(K15:K44,K4:K12)</f>
        <v>4529</v>
      </c>
      <c r="L45" s="267">
        <f t="shared" si="5"/>
        <v>2.1474632527264106</v>
      </c>
    </row>
    <row r="46" spans="1:12" s="256" customFormat="1" ht="21.75">
      <c r="A46" s="233">
        <v>39</v>
      </c>
      <c r="B46" s="224" t="s">
        <v>166</v>
      </c>
      <c r="C46" s="244">
        <v>0</v>
      </c>
      <c r="D46" s="244">
        <v>37</v>
      </c>
      <c r="E46" s="244">
        <v>114</v>
      </c>
      <c r="F46" s="244">
        <v>265</v>
      </c>
      <c r="G46" s="249" t="e">
        <f t="shared" si="0"/>
        <v>#DIV/0!</v>
      </c>
      <c r="H46" s="249" t="e">
        <f t="shared" si="1"/>
        <v>#DIV/0!</v>
      </c>
      <c r="I46" s="246">
        <f t="shared" si="2"/>
        <v>151</v>
      </c>
      <c r="J46" s="249" t="e">
        <f t="shared" si="3"/>
        <v>#DIV/0!</v>
      </c>
      <c r="K46" s="246">
        <f t="shared" si="4"/>
        <v>416</v>
      </c>
      <c r="L46" s="249" t="e">
        <f t="shared" si="5"/>
        <v>#DIV/0!</v>
      </c>
    </row>
    <row r="47" spans="1:12" ht="21.75">
      <c r="A47" s="233">
        <v>40</v>
      </c>
      <c r="B47" s="224" t="s">
        <v>167</v>
      </c>
      <c r="C47" s="244">
        <v>136</v>
      </c>
      <c r="D47" s="244">
        <v>35</v>
      </c>
      <c r="E47" s="244">
        <v>37</v>
      </c>
      <c r="F47" s="244">
        <v>95</v>
      </c>
      <c r="G47" s="249">
        <f t="shared" si="0"/>
        <v>0.25735294117647056</v>
      </c>
      <c r="H47" s="249">
        <f t="shared" si="1"/>
        <v>0.27205882352941174</v>
      </c>
      <c r="I47" s="246">
        <f t="shared" si="2"/>
        <v>72</v>
      </c>
      <c r="J47" s="249">
        <f t="shared" si="3"/>
        <v>0.5294117647058824</v>
      </c>
      <c r="K47" s="244">
        <f t="shared" si="4"/>
        <v>167</v>
      </c>
      <c r="L47" s="249">
        <f t="shared" si="5"/>
        <v>1.2279411764705883</v>
      </c>
    </row>
    <row r="48" spans="1:12" ht="21.75">
      <c r="A48" s="233">
        <v>41</v>
      </c>
      <c r="B48" s="224" t="s">
        <v>168</v>
      </c>
      <c r="C48" s="244">
        <v>0</v>
      </c>
      <c r="D48" s="244">
        <v>2</v>
      </c>
      <c r="E48" s="244">
        <v>1</v>
      </c>
      <c r="F48" s="244">
        <v>7</v>
      </c>
      <c r="G48" s="249" t="e">
        <f t="shared" si="0"/>
        <v>#DIV/0!</v>
      </c>
      <c r="H48" s="249" t="e">
        <f t="shared" si="1"/>
        <v>#DIV/0!</v>
      </c>
      <c r="I48" s="246">
        <f t="shared" si="2"/>
        <v>3</v>
      </c>
      <c r="J48" s="249" t="e">
        <f t="shared" si="3"/>
        <v>#DIV/0!</v>
      </c>
      <c r="K48" s="246">
        <f t="shared" si="4"/>
        <v>10</v>
      </c>
      <c r="L48" s="249" t="e">
        <f t="shared" si="5"/>
        <v>#DIV/0!</v>
      </c>
    </row>
    <row r="49" spans="1:12" ht="21.75">
      <c r="A49" s="233">
        <v>42</v>
      </c>
      <c r="B49" s="224" t="s">
        <v>169</v>
      </c>
      <c r="C49" s="244">
        <v>54</v>
      </c>
      <c r="D49" s="244">
        <v>13</v>
      </c>
      <c r="E49" s="244">
        <v>53</v>
      </c>
      <c r="F49" s="244">
        <v>40</v>
      </c>
      <c r="G49" s="249">
        <f t="shared" si="0"/>
        <v>0.24074074074074073</v>
      </c>
      <c r="H49" s="249">
        <f t="shared" si="1"/>
        <v>0.9814814814814815</v>
      </c>
      <c r="I49" s="246">
        <f t="shared" si="2"/>
        <v>66</v>
      </c>
      <c r="J49" s="249">
        <f t="shared" si="3"/>
        <v>1.2222222222222223</v>
      </c>
      <c r="K49" s="244">
        <f t="shared" si="4"/>
        <v>106</v>
      </c>
      <c r="L49" s="249">
        <f t="shared" si="5"/>
        <v>1.962962962962963</v>
      </c>
    </row>
    <row r="50" spans="1:12" ht="21.75">
      <c r="A50" s="233">
        <v>43</v>
      </c>
      <c r="B50" s="224" t="s">
        <v>8</v>
      </c>
      <c r="C50" s="244">
        <v>82</v>
      </c>
      <c r="D50" s="244">
        <v>17</v>
      </c>
      <c r="E50" s="244">
        <v>25</v>
      </c>
      <c r="F50" s="244">
        <v>24</v>
      </c>
      <c r="G50" s="249">
        <f t="shared" si="0"/>
        <v>0.2073170731707317</v>
      </c>
      <c r="H50" s="249">
        <f t="shared" si="1"/>
        <v>0.3048780487804878</v>
      </c>
      <c r="I50" s="246">
        <f t="shared" si="2"/>
        <v>42</v>
      </c>
      <c r="J50" s="249">
        <f t="shared" si="3"/>
        <v>0.5121951219512195</v>
      </c>
      <c r="K50" s="244">
        <f t="shared" si="4"/>
        <v>66</v>
      </c>
      <c r="L50" s="249">
        <f t="shared" si="5"/>
        <v>0.8048780487804879</v>
      </c>
    </row>
    <row r="51" spans="1:12" ht="21.75">
      <c r="A51" s="233">
        <v>44</v>
      </c>
      <c r="B51" s="224" t="s">
        <v>170</v>
      </c>
      <c r="C51" s="244">
        <v>100</v>
      </c>
      <c r="D51" s="244">
        <v>4</v>
      </c>
      <c r="E51" s="244">
        <v>12</v>
      </c>
      <c r="F51" s="244">
        <v>35</v>
      </c>
      <c r="G51" s="249">
        <f t="shared" si="0"/>
        <v>0.04</v>
      </c>
      <c r="H51" s="249">
        <f t="shared" si="1"/>
        <v>0.12</v>
      </c>
      <c r="I51" s="246">
        <f t="shared" si="2"/>
        <v>16</v>
      </c>
      <c r="J51" s="249">
        <f t="shared" si="3"/>
        <v>0.16</v>
      </c>
      <c r="K51" s="244">
        <f t="shared" si="4"/>
        <v>51</v>
      </c>
      <c r="L51" s="249">
        <f t="shared" si="5"/>
        <v>0.51</v>
      </c>
    </row>
    <row r="52" spans="1:12" ht="21.75">
      <c r="A52" s="233"/>
      <c r="B52" s="224" t="s">
        <v>180</v>
      </c>
      <c r="C52" s="244">
        <v>13</v>
      </c>
      <c r="D52" s="244">
        <v>3</v>
      </c>
      <c r="E52" s="244">
        <v>7</v>
      </c>
      <c r="F52" s="244">
        <v>7</v>
      </c>
      <c r="G52" s="249">
        <f t="shared" si="0"/>
        <v>0.23076923076923078</v>
      </c>
      <c r="H52" s="249">
        <f t="shared" si="1"/>
        <v>0.5384615384615384</v>
      </c>
      <c r="I52" s="246">
        <f t="shared" si="2"/>
        <v>10</v>
      </c>
      <c r="J52" s="249">
        <f t="shared" si="3"/>
        <v>0.7692307692307693</v>
      </c>
      <c r="K52" s="244">
        <f t="shared" si="4"/>
        <v>17</v>
      </c>
      <c r="L52" s="249">
        <f t="shared" si="5"/>
        <v>1.3076923076923077</v>
      </c>
    </row>
    <row r="53" spans="1:12" ht="21.75">
      <c r="A53" s="233"/>
      <c r="B53" s="224" t="s">
        <v>181</v>
      </c>
      <c r="C53" s="244">
        <v>87</v>
      </c>
      <c r="D53" s="244">
        <v>1</v>
      </c>
      <c r="E53" s="244">
        <v>5</v>
      </c>
      <c r="F53" s="244">
        <v>28</v>
      </c>
      <c r="G53" s="249">
        <f t="shared" si="0"/>
        <v>0.011494252873563218</v>
      </c>
      <c r="H53" s="249">
        <f t="shared" si="1"/>
        <v>0.05747126436781609</v>
      </c>
      <c r="I53" s="246">
        <f t="shared" si="2"/>
        <v>6</v>
      </c>
      <c r="J53" s="249">
        <f t="shared" si="3"/>
        <v>0.06896551724137931</v>
      </c>
      <c r="K53" s="244">
        <f t="shared" si="4"/>
        <v>34</v>
      </c>
      <c r="L53" s="249">
        <f t="shared" si="5"/>
        <v>0.39080459770114945</v>
      </c>
    </row>
    <row r="54" spans="1:12" ht="21.75">
      <c r="A54" s="233">
        <v>45</v>
      </c>
      <c r="B54" s="224" t="s">
        <v>171</v>
      </c>
      <c r="C54" s="244">
        <v>9</v>
      </c>
      <c r="D54" s="244">
        <v>24</v>
      </c>
      <c r="E54" s="244">
        <v>18</v>
      </c>
      <c r="F54" s="244">
        <v>49</v>
      </c>
      <c r="G54" s="249">
        <f t="shared" si="0"/>
        <v>2.6666666666666665</v>
      </c>
      <c r="H54" s="249">
        <f t="shared" si="1"/>
        <v>2</v>
      </c>
      <c r="I54" s="246">
        <f t="shared" si="2"/>
        <v>42</v>
      </c>
      <c r="J54" s="249">
        <f t="shared" si="3"/>
        <v>4.666666666666667</v>
      </c>
      <c r="K54" s="244">
        <f t="shared" si="4"/>
        <v>91</v>
      </c>
      <c r="L54" s="249">
        <f t="shared" si="5"/>
        <v>10.11111111111111</v>
      </c>
    </row>
    <row r="55" spans="1:12" ht="21.75">
      <c r="A55" s="233">
        <v>46</v>
      </c>
      <c r="B55" s="224" t="s">
        <v>172</v>
      </c>
      <c r="C55" s="244">
        <v>0</v>
      </c>
      <c r="D55" s="244">
        <v>0</v>
      </c>
      <c r="E55" s="244">
        <v>0</v>
      </c>
      <c r="F55" s="244">
        <v>0</v>
      </c>
      <c r="G55" s="249" t="e">
        <f t="shared" si="0"/>
        <v>#DIV/0!</v>
      </c>
      <c r="H55" s="249" t="e">
        <f t="shared" si="1"/>
        <v>#DIV/0!</v>
      </c>
      <c r="I55" s="246">
        <f t="shared" si="2"/>
        <v>0</v>
      </c>
      <c r="J55" s="249" t="e">
        <f t="shared" si="3"/>
        <v>#DIV/0!</v>
      </c>
      <c r="K55" s="244">
        <f t="shared" si="4"/>
        <v>0</v>
      </c>
      <c r="L55" s="249" t="e">
        <f t="shared" si="5"/>
        <v>#DIV/0!</v>
      </c>
    </row>
    <row r="56" spans="1:12" ht="21.75">
      <c r="A56" s="233">
        <v>47</v>
      </c>
      <c r="B56" s="224" t="s">
        <v>173</v>
      </c>
      <c r="C56" s="244">
        <v>0</v>
      </c>
      <c r="D56" s="244">
        <v>63</v>
      </c>
      <c r="E56" s="244">
        <v>23</v>
      </c>
      <c r="F56" s="244">
        <v>98</v>
      </c>
      <c r="G56" s="249" t="e">
        <f t="shared" si="0"/>
        <v>#DIV/0!</v>
      </c>
      <c r="H56" s="249" t="e">
        <f t="shared" si="1"/>
        <v>#DIV/0!</v>
      </c>
      <c r="I56" s="246">
        <f t="shared" si="2"/>
        <v>86</v>
      </c>
      <c r="J56" s="249" t="e">
        <f t="shared" si="3"/>
        <v>#DIV/0!</v>
      </c>
      <c r="K56" s="246">
        <f t="shared" si="4"/>
        <v>184</v>
      </c>
      <c r="L56" s="249" t="e">
        <f t="shared" si="5"/>
        <v>#DIV/0!</v>
      </c>
    </row>
    <row r="57" spans="1:12" ht="21.75">
      <c r="A57" s="233">
        <v>48</v>
      </c>
      <c r="B57" s="263" t="s">
        <v>174</v>
      </c>
      <c r="C57" s="244">
        <v>0</v>
      </c>
      <c r="D57" s="244">
        <v>11</v>
      </c>
      <c r="E57" s="244">
        <v>13</v>
      </c>
      <c r="F57" s="244">
        <v>34</v>
      </c>
      <c r="G57" s="249" t="e">
        <f t="shared" si="0"/>
        <v>#DIV/0!</v>
      </c>
      <c r="H57" s="249" t="e">
        <f t="shared" si="1"/>
        <v>#DIV/0!</v>
      </c>
      <c r="I57" s="246">
        <f t="shared" si="2"/>
        <v>24</v>
      </c>
      <c r="J57" s="249" t="e">
        <f t="shared" si="3"/>
        <v>#DIV/0!</v>
      </c>
      <c r="K57" s="246">
        <f t="shared" si="4"/>
        <v>58</v>
      </c>
      <c r="L57" s="249" t="e">
        <f t="shared" si="5"/>
        <v>#DIV/0!</v>
      </c>
    </row>
    <row r="58" spans="1:12" ht="21.75">
      <c r="A58" s="233">
        <v>49</v>
      </c>
      <c r="B58" s="224" t="s">
        <v>175</v>
      </c>
      <c r="C58" s="244">
        <v>5</v>
      </c>
      <c r="D58" s="244">
        <v>30</v>
      </c>
      <c r="E58" s="244">
        <v>39</v>
      </c>
      <c r="F58" s="244">
        <v>49</v>
      </c>
      <c r="G58" s="249">
        <f t="shared" si="0"/>
        <v>6</v>
      </c>
      <c r="H58" s="249">
        <f t="shared" si="1"/>
        <v>7.8</v>
      </c>
      <c r="I58" s="246">
        <f t="shared" si="2"/>
        <v>69</v>
      </c>
      <c r="J58" s="249">
        <f t="shared" si="3"/>
        <v>13.8</v>
      </c>
      <c r="K58" s="246">
        <f t="shared" si="4"/>
        <v>118</v>
      </c>
      <c r="L58" s="249">
        <f t="shared" si="5"/>
        <v>23.6</v>
      </c>
    </row>
    <row r="59" spans="1:12" ht="21.75">
      <c r="A59" s="233">
        <v>50</v>
      </c>
      <c r="B59" s="224" t="s">
        <v>176</v>
      </c>
      <c r="C59" s="244">
        <v>0</v>
      </c>
      <c r="D59" s="244">
        <v>7</v>
      </c>
      <c r="E59" s="244">
        <v>9</v>
      </c>
      <c r="F59" s="244">
        <v>14</v>
      </c>
      <c r="G59" s="249" t="e">
        <f t="shared" si="0"/>
        <v>#DIV/0!</v>
      </c>
      <c r="H59" s="249" t="e">
        <f t="shared" si="1"/>
        <v>#DIV/0!</v>
      </c>
      <c r="I59" s="246">
        <f t="shared" si="2"/>
        <v>16</v>
      </c>
      <c r="J59" s="249" t="e">
        <f t="shared" si="3"/>
        <v>#DIV/0!</v>
      </c>
      <c r="K59" s="246">
        <f t="shared" si="4"/>
        <v>30</v>
      </c>
      <c r="L59" s="249" t="e">
        <f t="shared" si="5"/>
        <v>#DIV/0!</v>
      </c>
    </row>
    <row r="60" spans="1:12" ht="21.75">
      <c r="A60" s="233">
        <v>51</v>
      </c>
      <c r="B60" s="224" t="s">
        <v>188</v>
      </c>
      <c r="C60" s="244">
        <v>11</v>
      </c>
      <c r="D60" s="244">
        <v>0</v>
      </c>
      <c r="E60" s="244">
        <v>1</v>
      </c>
      <c r="F60" s="244">
        <v>0</v>
      </c>
      <c r="G60" s="249">
        <f t="shared" si="0"/>
        <v>0</v>
      </c>
      <c r="H60" s="249">
        <f t="shared" si="1"/>
        <v>0.09090909090909091</v>
      </c>
      <c r="I60" s="246">
        <f t="shared" si="2"/>
        <v>1</v>
      </c>
      <c r="J60" s="249">
        <f t="shared" si="3"/>
        <v>0.09090909090909091</v>
      </c>
      <c r="K60" s="244">
        <f t="shared" si="4"/>
        <v>1</v>
      </c>
      <c r="L60" s="249">
        <f t="shared" si="5"/>
        <v>0.09090909090909091</v>
      </c>
    </row>
    <row r="61" spans="1:12" ht="21.75">
      <c r="A61" s="233"/>
      <c r="B61" s="224" t="s">
        <v>153</v>
      </c>
      <c r="C61" s="244">
        <v>0</v>
      </c>
      <c r="D61" s="244">
        <v>0</v>
      </c>
      <c r="E61" s="244">
        <v>0</v>
      </c>
      <c r="F61" s="244">
        <v>0</v>
      </c>
      <c r="G61" s="249" t="e">
        <f t="shared" si="0"/>
        <v>#DIV/0!</v>
      </c>
      <c r="H61" s="249" t="e">
        <f t="shared" si="1"/>
        <v>#DIV/0!</v>
      </c>
      <c r="I61" s="246">
        <f t="shared" si="2"/>
        <v>0</v>
      </c>
      <c r="J61" s="249" t="e">
        <f t="shared" si="3"/>
        <v>#DIV/0!</v>
      </c>
      <c r="K61" s="246">
        <f t="shared" si="4"/>
        <v>0</v>
      </c>
      <c r="L61" s="249" t="e">
        <f t="shared" si="5"/>
        <v>#DIV/0!</v>
      </c>
    </row>
    <row r="62" spans="1:12" ht="21.75">
      <c r="A62" s="233"/>
      <c r="B62" s="224" t="s">
        <v>162</v>
      </c>
      <c r="C62" s="244">
        <v>0</v>
      </c>
      <c r="D62" s="244">
        <v>2</v>
      </c>
      <c r="E62" s="244">
        <v>1</v>
      </c>
      <c r="F62" s="244">
        <v>0</v>
      </c>
      <c r="G62" s="249" t="e">
        <f t="shared" si="0"/>
        <v>#DIV/0!</v>
      </c>
      <c r="H62" s="249" t="e">
        <f t="shared" si="1"/>
        <v>#DIV/0!</v>
      </c>
      <c r="I62" s="246">
        <f t="shared" si="2"/>
        <v>3</v>
      </c>
      <c r="J62" s="249" t="e">
        <f t="shared" si="3"/>
        <v>#DIV/0!</v>
      </c>
      <c r="K62" s="246">
        <f t="shared" si="4"/>
        <v>3</v>
      </c>
      <c r="L62" s="249" t="e">
        <f t="shared" si="5"/>
        <v>#DIV/0!</v>
      </c>
    </row>
    <row r="63" spans="1:12" s="256" customFormat="1" ht="21">
      <c r="A63" s="253"/>
      <c r="B63" s="253" t="s">
        <v>218</v>
      </c>
      <c r="C63" s="254">
        <f>SUM(C54:C62,C46:C51)</f>
        <v>397</v>
      </c>
      <c r="D63" s="254">
        <f>SUM(D54:D62,D46:D51)</f>
        <v>245</v>
      </c>
      <c r="E63" s="254">
        <f>SUM(E54:E62,E46:E51)</f>
        <v>346</v>
      </c>
      <c r="F63" s="254">
        <f>SUM(F54:F62,F46:F51)</f>
        <v>710</v>
      </c>
      <c r="G63" s="267">
        <f t="shared" si="0"/>
        <v>0.6171284634760705</v>
      </c>
      <c r="H63" s="267">
        <f t="shared" si="1"/>
        <v>0.871536523929471</v>
      </c>
      <c r="I63" s="255">
        <f t="shared" si="2"/>
        <v>591</v>
      </c>
      <c r="J63" s="267">
        <f t="shared" si="3"/>
        <v>1.4886649874055415</v>
      </c>
      <c r="K63" s="254">
        <f t="shared" si="4"/>
        <v>1301</v>
      </c>
      <c r="L63" s="267">
        <f t="shared" si="5"/>
        <v>3.277078085642317</v>
      </c>
    </row>
    <row r="64" spans="1:12" s="256" customFormat="1" ht="21.75">
      <c r="A64" s="233">
        <v>52</v>
      </c>
      <c r="B64" s="224" t="s">
        <v>164</v>
      </c>
      <c r="C64" s="244">
        <v>1</v>
      </c>
      <c r="D64" s="244">
        <v>24</v>
      </c>
      <c r="E64" s="244">
        <v>62</v>
      </c>
      <c r="F64" s="244">
        <v>111</v>
      </c>
      <c r="G64" s="249">
        <f t="shared" si="0"/>
        <v>24</v>
      </c>
      <c r="H64" s="249">
        <f t="shared" si="1"/>
        <v>62</v>
      </c>
      <c r="I64" s="246">
        <f t="shared" si="2"/>
        <v>86</v>
      </c>
      <c r="J64" s="249">
        <f t="shared" si="3"/>
        <v>86</v>
      </c>
      <c r="K64" s="244">
        <f t="shared" si="4"/>
        <v>197</v>
      </c>
      <c r="L64" s="249">
        <f t="shared" si="5"/>
        <v>197</v>
      </c>
    </row>
    <row r="65" spans="1:12" ht="21.75">
      <c r="A65" s="354">
        <v>53</v>
      </c>
      <c r="B65" s="355" t="s">
        <v>43</v>
      </c>
      <c r="C65" s="306">
        <v>31</v>
      </c>
      <c r="D65" s="306">
        <v>12</v>
      </c>
      <c r="E65" s="306">
        <v>2</v>
      </c>
      <c r="F65" s="306">
        <v>11</v>
      </c>
      <c r="G65" s="304">
        <f t="shared" si="0"/>
        <v>0.3870967741935484</v>
      </c>
      <c r="H65" s="304">
        <f t="shared" si="1"/>
        <v>0.06451612903225806</v>
      </c>
      <c r="I65" s="305">
        <f t="shared" si="2"/>
        <v>14</v>
      </c>
      <c r="J65" s="304">
        <f t="shared" si="3"/>
        <v>0.45161290322580644</v>
      </c>
      <c r="K65" s="306">
        <f t="shared" si="4"/>
        <v>25</v>
      </c>
      <c r="L65" s="304">
        <f t="shared" si="5"/>
        <v>0.8064516129032258</v>
      </c>
    </row>
    <row r="66" spans="1:12" ht="21.75">
      <c r="A66" s="233">
        <v>54</v>
      </c>
      <c r="B66" s="224" t="s">
        <v>138</v>
      </c>
      <c r="C66" s="244">
        <v>50</v>
      </c>
      <c r="D66" s="244">
        <v>12</v>
      </c>
      <c r="E66" s="244">
        <v>10</v>
      </c>
      <c r="F66" s="244">
        <v>0</v>
      </c>
      <c r="G66" s="358">
        <f>D66/C66</f>
        <v>0.24</v>
      </c>
      <c r="H66" s="358">
        <f>E66/C66</f>
        <v>0.2</v>
      </c>
      <c r="I66" s="246">
        <f>D66+E66</f>
        <v>22</v>
      </c>
      <c r="J66" s="358">
        <f>I66/C66</f>
        <v>0.44</v>
      </c>
      <c r="K66" s="244">
        <f>SUM(D66:F66)</f>
        <v>22</v>
      </c>
      <c r="L66" s="358">
        <f>K66/C66</f>
        <v>0.44</v>
      </c>
    </row>
    <row r="67" spans="1:12" ht="21.75">
      <c r="A67" s="234">
        <v>55</v>
      </c>
      <c r="B67" s="235" t="s">
        <v>139</v>
      </c>
      <c r="C67" s="247">
        <v>45</v>
      </c>
      <c r="D67" s="247">
        <v>0</v>
      </c>
      <c r="E67" s="247">
        <v>4</v>
      </c>
      <c r="F67" s="247">
        <v>0</v>
      </c>
      <c r="G67" s="356">
        <f>D67/C67</f>
        <v>0</v>
      </c>
      <c r="H67" s="356">
        <f>E67/C67</f>
        <v>0.08888888888888889</v>
      </c>
      <c r="I67" s="357">
        <f>D67+E67</f>
        <v>4</v>
      </c>
      <c r="J67" s="356">
        <f>I67/C67</f>
        <v>0.08888888888888889</v>
      </c>
      <c r="K67" s="247">
        <f>SUM(D67:F67)</f>
        <v>4</v>
      </c>
      <c r="L67" s="356">
        <f>K67/C67</f>
        <v>0.08888888888888889</v>
      </c>
    </row>
    <row r="68" spans="1:12" ht="21.75">
      <c r="A68" s="435"/>
      <c r="B68" s="436"/>
      <c r="C68" s="437"/>
      <c r="D68" s="437"/>
      <c r="E68" s="378" t="s">
        <v>256</v>
      </c>
      <c r="F68" s="437"/>
      <c r="G68" s="438"/>
      <c r="H68" s="438"/>
      <c r="I68" s="439"/>
      <c r="J68" s="438"/>
      <c r="K68" s="437"/>
      <c r="L68" s="438"/>
    </row>
    <row r="69" spans="1:12" ht="21.75">
      <c r="A69" s="349"/>
      <c r="B69" s="350"/>
      <c r="C69" s="351"/>
      <c r="D69" s="351"/>
      <c r="E69" s="351"/>
      <c r="F69" s="351"/>
      <c r="G69" s="352"/>
      <c r="H69" s="352"/>
      <c r="I69" s="353"/>
      <c r="J69" s="352"/>
      <c r="K69" s="351"/>
      <c r="L69" s="352"/>
    </row>
    <row r="70" spans="1:12" s="256" customFormat="1" ht="21.75">
      <c r="A70" s="277">
        <v>56</v>
      </c>
      <c r="B70" s="276" t="s">
        <v>140</v>
      </c>
      <c r="C70" s="248">
        <v>0</v>
      </c>
      <c r="D70" s="248">
        <v>14</v>
      </c>
      <c r="E70" s="248">
        <v>12</v>
      </c>
      <c r="F70" s="248">
        <v>0</v>
      </c>
      <c r="G70" s="249" t="e">
        <f>D70/C70</f>
        <v>#DIV/0!</v>
      </c>
      <c r="H70" s="249" t="e">
        <f>E70/C70</f>
        <v>#DIV/0!</v>
      </c>
      <c r="I70" s="250">
        <f>D70+E70</f>
        <v>26</v>
      </c>
      <c r="J70" s="249" t="e">
        <f>I70/C70</f>
        <v>#DIV/0!</v>
      </c>
      <c r="K70" s="248">
        <f>SUM(D70:F70)</f>
        <v>26</v>
      </c>
      <c r="L70" s="249" t="e">
        <f>K70/C70</f>
        <v>#DIV/0!</v>
      </c>
    </row>
    <row r="71" spans="1:12" ht="21.75">
      <c r="A71" s="432"/>
      <c r="B71" s="432" t="s">
        <v>219</v>
      </c>
      <c r="C71" s="433">
        <f>SUM(C64:C70)</f>
        <v>127</v>
      </c>
      <c r="D71" s="433">
        <f>SUM(D64:D70)</f>
        <v>62</v>
      </c>
      <c r="E71" s="433">
        <f>SUM(E64:E70)</f>
        <v>90</v>
      </c>
      <c r="F71" s="433">
        <f>SUM(F64:F70)</f>
        <v>122</v>
      </c>
      <c r="G71" s="249">
        <f aca="true" t="shared" si="6" ref="G71:G85">D71/C71</f>
        <v>0.4881889763779528</v>
      </c>
      <c r="H71" s="249">
        <f aca="true" t="shared" si="7" ref="H71:H85">E71/C71</f>
        <v>0.7086614173228346</v>
      </c>
      <c r="I71" s="434">
        <f>D71+E71</f>
        <v>152</v>
      </c>
      <c r="J71" s="249">
        <f aca="true" t="shared" si="8" ref="J71:J85">I71/C71</f>
        <v>1.1968503937007875</v>
      </c>
      <c r="K71" s="433">
        <f>SUM(D71:F71)</f>
        <v>274</v>
      </c>
      <c r="L71" s="249">
        <f aca="true" t="shared" si="9" ref="L71:L85">K71/C71</f>
        <v>2.15748031496063</v>
      </c>
    </row>
    <row r="72" spans="1:12" ht="21.75">
      <c r="A72" s="233">
        <v>57</v>
      </c>
      <c r="B72" s="224" t="s">
        <v>110</v>
      </c>
      <c r="C72" s="244">
        <v>3</v>
      </c>
      <c r="D72" s="244">
        <v>15</v>
      </c>
      <c r="E72" s="244">
        <v>43</v>
      </c>
      <c r="F72" s="244">
        <v>26</v>
      </c>
      <c r="G72" s="249">
        <f t="shared" si="6"/>
        <v>5</v>
      </c>
      <c r="H72" s="249">
        <f t="shared" si="7"/>
        <v>14.333333333333334</v>
      </c>
      <c r="I72" s="246">
        <f aca="true" t="shared" si="10" ref="I72:I84">D72+E72</f>
        <v>58</v>
      </c>
      <c r="J72" s="249">
        <f t="shared" si="8"/>
        <v>19.333333333333332</v>
      </c>
      <c r="K72" s="244">
        <f aca="true" t="shared" si="11" ref="K72:K85">SUM(D72:F72)</f>
        <v>84</v>
      </c>
      <c r="L72" s="249">
        <f t="shared" si="9"/>
        <v>28</v>
      </c>
    </row>
    <row r="73" spans="1:12" ht="21.75">
      <c r="A73" s="233">
        <v>58</v>
      </c>
      <c r="B73" s="224" t="s">
        <v>195</v>
      </c>
      <c r="C73" s="244">
        <v>0</v>
      </c>
      <c r="D73" s="244">
        <v>14</v>
      </c>
      <c r="E73" s="244">
        <v>15</v>
      </c>
      <c r="F73" s="244">
        <v>1</v>
      </c>
      <c r="G73" s="249" t="e">
        <f t="shared" si="6"/>
        <v>#DIV/0!</v>
      </c>
      <c r="H73" s="249" t="e">
        <f t="shared" si="7"/>
        <v>#DIV/0!</v>
      </c>
      <c r="I73" s="246">
        <f t="shared" si="10"/>
        <v>29</v>
      </c>
      <c r="J73" s="249" t="e">
        <f t="shared" si="8"/>
        <v>#DIV/0!</v>
      </c>
      <c r="K73" s="246">
        <f t="shared" si="11"/>
        <v>30</v>
      </c>
      <c r="L73" s="249" t="e">
        <f t="shared" si="9"/>
        <v>#DIV/0!</v>
      </c>
    </row>
    <row r="74" spans="1:12" ht="21.75">
      <c r="A74" s="233">
        <v>59</v>
      </c>
      <c r="B74" s="224" t="s">
        <v>165</v>
      </c>
      <c r="C74" s="244">
        <v>3</v>
      </c>
      <c r="D74" s="244">
        <v>5</v>
      </c>
      <c r="E74" s="244">
        <v>6</v>
      </c>
      <c r="F74" s="244">
        <v>1</v>
      </c>
      <c r="G74" s="249">
        <f t="shared" si="6"/>
        <v>1.6666666666666667</v>
      </c>
      <c r="H74" s="249">
        <f t="shared" si="7"/>
        <v>2</v>
      </c>
      <c r="I74" s="246">
        <f t="shared" si="10"/>
        <v>11</v>
      </c>
      <c r="J74" s="249">
        <f t="shared" si="8"/>
        <v>3.6666666666666665</v>
      </c>
      <c r="K74" s="244">
        <f t="shared" si="11"/>
        <v>12</v>
      </c>
      <c r="L74" s="249">
        <f t="shared" si="9"/>
        <v>4</v>
      </c>
    </row>
    <row r="75" spans="1:12" ht="21.75">
      <c r="A75" s="233">
        <v>60</v>
      </c>
      <c r="B75" s="224" t="s">
        <v>111</v>
      </c>
      <c r="C75" s="244">
        <v>35</v>
      </c>
      <c r="D75" s="244">
        <v>10</v>
      </c>
      <c r="E75" s="244">
        <v>7</v>
      </c>
      <c r="F75" s="244">
        <v>2</v>
      </c>
      <c r="G75" s="249">
        <f t="shared" si="6"/>
        <v>0.2857142857142857</v>
      </c>
      <c r="H75" s="249">
        <f t="shared" si="7"/>
        <v>0.2</v>
      </c>
      <c r="I75" s="246">
        <f t="shared" si="10"/>
        <v>17</v>
      </c>
      <c r="J75" s="249">
        <f t="shared" si="8"/>
        <v>0.4857142857142857</v>
      </c>
      <c r="K75" s="244">
        <f t="shared" si="11"/>
        <v>19</v>
      </c>
      <c r="L75" s="249">
        <f t="shared" si="9"/>
        <v>0.5428571428571428</v>
      </c>
    </row>
    <row r="76" spans="1:12" ht="21.75">
      <c r="A76" s="233">
        <v>61</v>
      </c>
      <c r="B76" s="224" t="s">
        <v>112</v>
      </c>
      <c r="C76" s="244">
        <v>41</v>
      </c>
      <c r="D76" s="244">
        <v>5</v>
      </c>
      <c r="E76" s="244">
        <v>12</v>
      </c>
      <c r="F76" s="244">
        <v>1</v>
      </c>
      <c r="G76" s="249">
        <f t="shared" si="6"/>
        <v>0.12195121951219512</v>
      </c>
      <c r="H76" s="249">
        <f t="shared" si="7"/>
        <v>0.2926829268292683</v>
      </c>
      <c r="I76" s="246">
        <f t="shared" si="10"/>
        <v>17</v>
      </c>
      <c r="J76" s="249">
        <f t="shared" si="8"/>
        <v>0.4146341463414634</v>
      </c>
      <c r="K76" s="244">
        <f t="shared" si="11"/>
        <v>18</v>
      </c>
      <c r="L76" s="249">
        <f t="shared" si="9"/>
        <v>0.43902439024390244</v>
      </c>
    </row>
    <row r="77" spans="1:12" s="256" customFormat="1" ht="21.75">
      <c r="A77" s="233">
        <v>62</v>
      </c>
      <c r="B77" s="224" t="s">
        <v>144</v>
      </c>
      <c r="C77" s="244">
        <v>29</v>
      </c>
      <c r="D77" s="244">
        <v>5</v>
      </c>
      <c r="E77" s="244">
        <v>4</v>
      </c>
      <c r="F77" s="244">
        <v>2</v>
      </c>
      <c r="G77" s="249">
        <f t="shared" si="6"/>
        <v>0.1724137931034483</v>
      </c>
      <c r="H77" s="249">
        <f t="shared" si="7"/>
        <v>0.13793103448275862</v>
      </c>
      <c r="I77" s="246">
        <f t="shared" si="10"/>
        <v>9</v>
      </c>
      <c r="J77" s="249">
        <f t="shared" si="8"/>
        <v>0.3103448275862069</v>
      </c>
      <c r="K77" s="244">
        <f t="shared" si="11"/>
        <v>11</v>
      </c>
      <c r="L77" s="249">
        <f t="shared" si="9"/>
        <v>0.3793103448275862</v>
      </c>
    </row>
    <row r="78" spans="1:12" ht="21.75">
      <c r="A78" s="253"/>
      <c r="B78" s="253" t="s">
        <v>220</v>
      </c>
      <c r="C78" s="254">
        <f>SUM(C72:C77)</f>
        <v>111</v>
      </c>
      <c r="D78" s="254">
        <f>SUM(D72:D77)</f>
        <v>54</v>
      </c>
      <c r="E78" s="254">
        <f>SUM(E72:E77)</f>
        <v>87</v>
      </c>
      <c r="F78" s="254">
        <f>SUM(F72:F77)</f>
        <v>33</v>
      </c>
      <c r="G78" s="249">
        <f t="shared" si="6"/>
        <v>0.4864864864864865</v>
      </c>
      <c r="H78" s="249">
        <f t="shared" si="7"/>
        <v>0.7837837837837838</v>
      </c>
      <c r="I78" s="255">
        <f t="shared" si="10"/>
        <v>141</v>
      </c>
      <c r="J78" s="249">
        <f t="shared" si="8"/>
        <v>1.2702702702702702</v>
      </c>
      <c r="K78" s="254">
        <f t="shared" si="11"/>
        <v>174</v>
      </c>
      <c r="L78" s="249">
        <f t="shared" si="9"/>
        <v>1.5675675675675675</v>
      </c>
    </row>
    <row r="79" spans="1:12" s="256" customFormat="1" ht="21.75">
      <c r="A79" s="233">
        <v>63</v>
      </c>
      <c r="B79" s="224" t="s">
        <v>97</v>
      </c>
      <c r="C79" s="244">
        <v>1</v>
      </c>
      <c r="D79" s="244">
        <v>14</v>
      </c>
      <c r="E79" s="244">
        <v>13</v>
      </c>
      <c r="F79" s="244">
        <v>18</v>
      </c>
      <c r="G79" s="249">
        <f t="shared" si="6"/>
        <v>14</v>
      </c>
      <c r="H79" s="249">
        <f t="shared" si="7"/>
        <v>13</v>
      </c>
      <c r="I79" s="246">
        <f t="shared" si="10"/>
        <v>27</v>
      </c>
      <c r="J79" s="249">
        <f t="shared" si="8"/>
        <v>27</v>
      </c>
      <c r="K79" s="244">
        <f t="shared" si="11"/>
        <v>45</v>
      </c>
      <c r="L79" s="249">
        <f t="shared" si="9"/>
        <v>45</v>
      </c>
    </row>
    <row r="80" spans="1:12" ht="21.75">
      <c r="A80" s="253"/>
      <c r="B80" s="253" t="s">
        <v>221</v>
      </c>
      <c r="C80" s="254">
        <f>SUM(C79)</f>
        <v>1</v>
      </c>
      <c r="D80" s="254">
        <f>SUM(D79)</f>
        <v>14</v>
      </c>
      <c r="E80" s="254">
        <f>SUM(E79)</f>
        <v>13</v>
      </c>
      <c r="F80" s="254">
        <f>SUM(F79)</f>
        <v>18</v>
      </c>
      <c r="G80" s="249">
        <f t="shared" si="6"/>
        <v>14</v>
      </c>
      <c r="H80" s="249">
        <f t="shared" si="7"/>
        <v>13</v>
      </c>
      <c r="I80" s="255">
        <f t="shared" si="10"/>
        <v>27</v>
      </c>
      <c r="J80" s="249">
        <f t="shared" si="8"/>
        <v>27</v>
      </c>
      <c r="K80" s="254">
        <f t="shared" si="11"/>
        <v>45</v>
      </c>
      <c r="L80" s="249">
        <f t="shared" si="9"/>
        <v>45</v>
      </c>
    </row>
    <row r="81" spans="1:12" s="256" customFormat="1" ht="21.75">
      <c r="A81" s="233">
        <v>64</v>
      </c>
      <c r="B81" s="224" t="s">
        <v>98</v>
      </c>
      <c r="C81" s="244">
        <v>5</v>
      </c>
      <c r="D81" s="244">
        <v>4</v>
      </c>
      <c r="E81" s="244">
        <v>9</v>
      </c>
      <c r="F81" s="244">
        <v>2</v>
      </c>
      <c r="G81" s="249">
        <f t="shared" si="6"/>
        <v>0.8</v>
      </c>
      <c r="H81" s="249">
        <f t="shared" si="7"/>
        <v>1.8</v>
      </c>
      <c r="I81" s="246">
        <f t="shared" si="10"/>
        <v>13</v>
      </c>
      <c r="J81" s="249">
        <f t="shared" si="8"/>
        <v>2.6</v>
      </c>
      <c r="K81" s="244">
        <f t="shared" si="11"/>
        <v>15</v>
      </c>
      <c r="L81" s="249">
        <f t="shared" si="9"/>
        <v>3</v>
      </c>
    </row>
    <row r="82" spans="1:12" ht="21.75">
      <c r="A82" s="253"/>
      <c r="B82" s="253" t="s">
        <v>222</v>
      </c>
      <c r="C82" s="254">
        <f>SUM(C81)</f>
        <v>5</v>
      </c>
      <c r="D82" s="254">
        <f>SUM(D81)</f>
        <v>4</v>
      </c>
      <c r="E82" s="254">
        <f>SUM(E81)</f>
        <v>9</v>
      </c>
      <c r="F82" s="254">
        <f>SUM(F81)</f>
        <v>2</v>
      </c>
      <c r="G82" s="249">
        <f t="shared" si="6"/>
        <v>0.8</v>
      </c>
      <c r="H82" s="249">
        <f t="shared" si="7"/>
        <v>1.8</v>
      </c>
      <c r="I82" s="255">
        <f t="shared" si="10"/>
        <v>13</v>
      </c>
      <c r="J82" s="249">
        <f t="shared" si="8"/>
        <v>2.6</v>
      </c>
      <c r="K82" s="254">
        <f t="shared" si="11"/>
        <v>15</v>
      </c>
      <c r="L82" s="249">
        <f t="shared" si="9"/>
        <v>3</v>
      </c>
    </row>
    <row r="83" spans="1:12" s="256" customFormat="1" ht="21.75">
      <c r="A83" s="233">
        <v>65</v>
      </c>
      <c r="B83" s="224" t="s">
        <v>99</v>
      </c>
      <c r="C83" s="244">
        <v>1</v>
      </c>
      <c r="D83" s="244">
        <v>2</v>
      </c>
      <c r="E83" s="244">
        <v>7</v>
      </c>
      <c r="F83" s="244">
        <v>3</v>
      </c>
      <c r="G83" s="249">
        <f t="shared" si="6"/>
        <v>2</v>
      </c>
      <c r="H83" s="249">
        <f t="shared" si="7"/>
        <v>7</v>
      </c>
      <c r="I83" s="246">
        <f t="shared" si="10"/>
        <v>9</v>
      </c>
      <c r="J83" s="249">
        <f t="shared" si="8"/>
        <v>9</v>
      </c>
      <c r="K83" s="246">
        <f t="shared" si="11"/>
        <v>12</v>
      </c>
      <c r="L83" s="249">
        <f t="shared" si="9"/>
        <v>12</v>
      </c>
    </row>
    <row r="84" spans="1:12" s="256" customFormat="1" ht="21.75">
      <c r="A84" s="253"/>
      <c r="B84" s="253" t="s">
        <v>223</v>
      </c>
      <c r="C84" s="254">
        <f>SUM(C83)</f>
        <v>1</v>
      </c>
      <c r="D84" s="254">
        <f>SUM(D83)</f>
        <v>2</v>
      </c>
      <c r="E84" s="254">
        <f>SUM(E83)</f>
        <v>7</v>
      </c>
      <c r="F84" s="254">
        <f>SUM(F83)</f>
        <v>3</v>
      </c>
      <c r="G84" s="249">
        <f t="shared" si="6"/>
        <v>2</v>
      </c>
      <c r="H84" s="249">
        <f t="shared" si="7"/>
        <v>7</v>
      </c>
      <c r="I84" s="255">
        <f t="shared" si="10"/>
        <v>9</v>
      </c>
      <c r="J84" s="249">
        <f t="shared" si="8"/>
        <v>9</v>
      </c>
      <c r="K84" s="255">
        <f t="shared" si="11"/>
        <v>12</v>
      </c>
      <c r="L84" s="249">
        <f t="shared" si="9"/>
        <v>12</v>
      </c>
    </row>
    <row r="85" spans="1:12" s="256" customFormat="1" ht="27" customHeight="1">
      <c r="A85" s="259"/>
      <c r="B85" s="225" t="s">
        <v>20</v>
      </c>
      <c r="C85" s="260">
        <f>SUM(C84,C82,C80,C78,C71,C63,C45)</f>
        <v>2751</v>
      </c>
      <c r="D85" s="260">
        <f>SUM(D84,D82,D80,D78,D71,D63,D45)</f>
        <v>1321</v>
      </c>
      <c r="E85" s="260">
        <f>SUM(E84,E82,E80,E78,E71,E63,E45)</f>
        <v>2337</v>
      </c>
      <c r="F85" s="260">
        <f>SUM(F84,F82,F80,F78,F71,F63,F45)</f>
        <v>2692</v>
      </c>
      <c r="G85" s="261">
        <f t="shared" si="6"/>
        <v>0.480189022173755</v>
      </c>
      <c r="H85" s="261">
        <f t="shared" si="7"/>
        <v>0.8495092693565977</v>
      </c>
      <c r="I85" s="262">
        <f>D85+E85</f>
        <v>3658</v>
      </c>
      <c r="J85" s="261">
        <f t="shared" si="8"/>
        <v>1.3296982915303526</v>
      </c>
      <c r="K85" s="260">
        <f t="shared" si="11"/>
        <v>6350</v>
      </c>
      <c r="L85" s="261">
        <f t="shared" si="9"/>
        <v>2.3082515448927663</v>
      </c>
    </row>
    <row r="86" ht="21.75">
      <c r="B86" s="205" t="s">
        <v>265</v>
      </c>
    </row>
    <row r="87" ht="21.75">
      <c r="E87" s="351"/>
    </row>
    <row r="88" spans="2:5" ht="21.75">
      <c r="B88" s="321" t="s">
        <v>213</v>
      </c>
      <c r="E88" s="378" t="s">
        <v>256</v>
      </c>
    </row>
    <row r="89" ht="21.75">
      <c r="B89" s="321" t="s">
        <v>214</v>
      </c>
    </row>
    <row r="90" ht="21.75">
      <c r="B90" s="321" t="s">
        <v>268</v>
      </c>
    </row>
    <row r="91" ht="21.75">
      <c r="B91" s="321"/>
    </row>
    <row r="92" ht="21.75">
      <c r="B92" s="321"/>
    </row>
  </sheetData>
  <mergeCells count="2">
    <mergeCell ref="G2:L2"/>
    <mergeCell ref="A1:L1"/>
  </mergeCells>
  <printOptions/>
  <pageMargins left="0.1968503937007874" right="0" top="0.5905511811023623" bottom="0.7874015748031497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1">
      <selection activeCell="T5" sqref="T5"/>
    </sheetView>
  </sheetViews>
  <sheetFormatPr defaultColWidth="9.140625" defaultRowHeight="21.75"/>
  <cols>
    <col min="1" max="1" width="32.57421875" style="0" customWidth="1"/>
    <col min="2" max="5" width="7.421875" style="0" customWidth="1"/>
    <col min="6" max="7" width="8.00390625" style="0" hidden="1" customWidth="1"/>
    <col min="8" max="8" width="3.28125" style="300" customWidth="1"/>
    <col min="9" max="9" width="6.57421875" style="0" customWidth="1"/>
    <col min="10" max="10" width="2.7109375" style="0" customWidth="1"/>
    <col min="11" max="11" width="6.7109375" style="0" customWidth="1"/>
    <col min="12" max="12" width="3.140625" style="0" customWidth="1"/>
    <col min="13" max="13" width="6.57421875" style="0" customWidth="1"/>
    <col min="14" max="14" width="3.140625" style="0" customWidth="1"/>
    <col min="15" max="15" width="6.7109375" style="0" customWidth="1"/>
    <col min="16" max="16" width="14.8515625" style="0" customWidth="1"/>
    <col min="17" max="20" width="5.57421875" style="0" customWidth="1"/>
  </cols>
  <sheetData>
    <row r="1" spans="1:15" ht="29.25" customHeight="1">
      <c r="A1" s="473" t="s">
        <v>263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</row>
    <row r="2" spans="1:15" ht="21.75">
      <c r="A2" s="280" t="s">
        <v>126</v>
      </c>
      <c r="B2" s="280" t="s">
        <v>24</v>
      </c>
      <c r="C2" s="280" t="s">
        <v>25</v>
      </c>
      <c r="D2" s="280" t="s">
        <v>26</v>
      </c>
      <c r="E2" s="280" t="s">
        <v>204</v>
      </c>
      <c r="F2" s="302"/>
      <c r="G2" s="302"/>
      <c r="H2" s="474" t="s">
        <v>211</v>
      </c>
      <c r="I2" s="475"/>
      <c r="J2" s="475"/>
      <c r="K2" s="475"/>
      <c r="L2" s="475"/>
      <c r="M2" s="475"/>
      <c r="N2" s="475"/>
      <c r="O2" s="476"/>
    </row>
    <row r="3" spans="1:15" ht="21.75">
      <c r="A3" s="281"/>
      <c r="B3" s="281"/>
      <c r="C3" s="281"/>
      <c r="D3" s="281"/>
      <c r="E3" s="281"/>
      <c r="F3" s="307"/>
      <c r="G3" s="307"/>
      <c r="H3" s="474" t="s">
        <v>215</v>
      </c>
      <c r="I3" s="476"/>
      <c r="J3" s="477" t="s">
        <v>216</v>
      </c>
      <c r="K3" s="476"/>
      <c r="L3" s="477" t="s">
        <v>212</v>
      </c>
      <c r="M3" s="476"/>
      <c r="N3" s="477" t="s">
        <v>224</v>
      </c>
      <c r="O3" s="476"/>
    </row>
    <row r="4" spans="1:15" ht="21.75">
      <c r="A4" s="278" t="s">
        <v>189</v>
      </c>
      <c r="B4" s="278">
        <v>2109</v>
      </c>
      <c r="C4" s="278">
        <v>940</v>
      </c>
      <c r="D4" s="278">
        <v>1785</v>
      </c>
      <c r="E4" s="278">
        <v>1804</v>
      </c>
      <c r="F4" s="308">
        <f>SUM(C4:E4)</f>
        <v>4529</v>
      </c>
      <c r="G4" s="278">
        <f>SUM(C4:D4)</f>
        <v>2725</v>
      </c>
      <c r="H4" s="316" t="s">
        <v>240</v>
      </c>
      <c r="I4" s="310">
        <f>C4/B4</f>
        <v>0.44570886676149835</v>
      </c>
      <c r="J4" s="316" t="s">
        <v>240</v>
      </c>
      <c r="K4" s="310">
        <f>D4/B4</f>
        <v>0.8463726884779517</v>
      </c>
      <c r="L4" s="316" t="s">
        <v>240</v>
      </c>
      <c r="M4" s="313">
        <f>G4/B4</f>
        <v>1.29208155523945</v>
      </c>
      <c r="N4" s="316" t="s">
        <v>240</v>
      </c>
      <c r="O4" s="313">
        <f>F4/B4</f>
        <v>2.1474632527264106</v>
      </c>
    </row>
    <row r="5" spans="1:15" ht="21.75">
      <c r="A5" s="279" t="s">
        <v>190</v>
      </c>
      <c r="B5" s="279">
        <v>397</v>
      </c>
      <c r="C5" s="279">
        <v>245</v>
      </c>
      <c r="D5" s="279">
        <v>346</v>
      </c>
      <c r="E5" s="279">
        <v>710</v>
      </c>
      <c r="F5" s="308">
        <f aca="true" t="shared" si="0" ref="F5:F11">SUM(C5:E5)</f>
        <v>1301</v>
      </c>
      <c r="G5" s="279">
        <f aca="true" t="shared" si="1" ref="G5:G11">SUM(C5:D5)</f>
        <v>591</v>
      </c>
      <c r="H5" s="317" t="s">
        <v>240</v>
      </c>
      <c r="I5" s="311">
        <f aca="true" t="shared" si="2" ref="I5:I11">C5/B5</f>
        <v>0.6171284634760705</v>
      </c>
      <c r="J5" s="317" t="s">
        <v>240</v>
      </c>
      <c r="K5" s="311">
        <f aca="true" t="shared" si="3" ref="K5:K10">D5/B5</f>
        <v>0.871536523929471</v>
      </c>
      <c r="L5" s="317" t="s">
        <v>240</v>
      </c>
      <c r="M5" s="314">
        <f aca="true" t="shared" si="4" ref="M5:M11">G5/B5</f>
        <v>1.4886649874055415</v>
      </c>
      <c r="N5" s="317" t="s">
        <v>240</v>
      </c>
      <c r="O5" s="314">
        <f aca="true" t="shared" si="5" ref="O5:O11">F5/B5</f>
        <v>3.277078085642317</v>
      </c>
    </row>
    <row r="6" spans="1:15" ht="24" customHeight="1">
      <c r="A6" s="279" t="s">
        <v>227</v>
      </c>
      <c r="B6" s="244">
        <v>127</v>
      </c>
      <c r="C6" s="244">
        <v>62</v>
      </c>
      <c r="D6" s="244">
        <v>90</v>
      </c>
      <c r="E6" s="244">
        <v>122</v>
      </c>
      <c r="F6" s="308">
        <f t="shared" si="0"/>
        <v>274</v>
      </c>
      <c r="G6" s="279">
        <f t="shared" si="1"/>
        <v>152</v>
      </c>
      <c r="H6" s="317" t="s">
        <v>240</v>
      </c>
      <c r="I6" s="311">
        <f t="shared" si="2"/>
        <v>0.4881889763779528</v>
      </c>
      <c r="J6" s="317" t="s">
        <v>240</v>
      </c>
      <c r="K6" s="311">
        <f t="shared" si="3"/>
        <v>0.7086614173228346</v>
      </c>
      <c r="L6" s="317" t="s">
        <v>240</v>
      </c>
      <c r="M6" s="314">
        <f t="shared" si="4"/>
        <v>1.1968503937007875</v>
      </c>
      <c r="N6" s="317" t="s">
        <v>240</v>
      </c>
      <c r="O6" s="314">
        <f t="shared" si="5"/>
        <v>2.15748031496063</v>
      </c>
    </row>
    <row r="7" spans="1:15" ht="21.75">
      <c r="A7" s="279" t="s">
        <v>191</v>
      </c>
      <c r="B7" s="279">
        <v>111</v>
      </c>
      <c r="C7" s="279">
        <v>54</v>
      </c>
      <c r="D7" s="279">
        <v>87</v>
      </c>
      <c r="E7" s="279">
        <v>33</v>
      </c>
      <c r="F7" s="308">
        <f t="shared" si="0"/>
        <v>174</v>
      </c>
      <c r="G7" s="279">
        <f t="shared" si="1"/>
        <v>141</v>
      </c>
      <c r="H7" s="317" t="s">
        <v>240</v>
      </c>
      <c r="I7" s="311">
        <f t="shared" si="2"/>
        <v>0.4864864864864865</v>
      </c>
      <c r="J7" s="317" t="s">
        <v>240</v>
      </c>
      <c r="K7" s="311">
        <f t="shared" si="3"/>
        <v>0.7837837837837838</v>
      </c>
      <c r="L7" s="317" t="s">
        <v>240</v>
      </c>
      <c r="M7" s="314">
        <f t="shared" si="4"/>
        <v>1.2702702702702702</v>
      </c>
      <c r="N7" s="317" t="s">
        <v>240</v>
      </c>
      <c r="O7" s="314">
        <f t="shared" si="5"/>
        <v>1.5675675675675675</v>
      </c>
    </row>
    <row r="8" spans="1:15" ht="21.75">
      <c r="A8" s="279" t="s">
        <v>228</v>
      </c>
      <c r="B8" s="322">
        <v>1</v>
      </c>
      <c r="C8" s="279">
        <v>14</v>
      </c>
      <c r="D8" s="279">
        <v>13</v>
      </c>
      <c r="E8" s="279">
        <v>18</v>
      </c>
      <c r="F8" s="308">
        <f t="shared" si="0"/>
        <v>45</v>
      </c>
      <c r="G8" s="279">
        <f t="shared" si="1"/>
        <v>27</v>
      </c>
      <c r="H8" s="317" t="s">
        <v>240</v>
      </c>
      <c r="I8" s="311">
        <f t="shared" si="2"/>
        <v>14</v>
      </c>
      <c r="J8" s="317" t="s">
        <v>240</v>
      </c>
      <c r="K8" s="311">
        <f t="shared" si="3"/>
        <v>13</v>
      </c>
      <c r="L8" s="317" t="s">
        <v>240</v>
      </c>
      <c r="M8" s="314">
        <f t="shared" si="4"/>
        <v>27</v>
      </c>
      <c r="N8" s="317" t="s">
        <v>240</v>
      </c>
      <c r="O8" s="314">
        <f t="shared" si="5"/>
        <v>45</v>
      </c>
    </row>
    <row r="9" spans="1:15" ht="21.75">
      <c r="A9" s="279" t="s">
        <v>98</v>
      </c>
      <c r="B9" s="279">
        <v>5</v>
      </c>
      <c r="C9" s="279">
        <v>4</v>
      </c>
      <c r="D9" s="279">
        <v>9</v>
      </c>
      <c r="E9" s="279">
        <v>2</v>
      </c>
      <c r="F9" s="308">
        <f t="shared" si="0"/>
        <v>15</v>
      </c>
      <c r="G9" s="279">
        <f t="shared" si="1"/>
        <v>13</v>
      </c>
      <c r="H9" s="317" t="s">
        <v>240</v>
      </c>
      <c r="I9" s="311">
        <f t="shared" si="2"/>
        <v>0.8</v>
      </c>
      <c r="J9" s="317" t="s">
        <v>240</v>
      </c>
      <c r="K9" s="311">
        <f t="shared" si="3"/>
        <v>1.8</v>
      </c>
      <c r="L9" s="317" t="s">
        <v>240</v>
      </c>
      <c r="M9" s="314">
        <f t="shared" si="4"/>
        <v>2.6</v>
      </c>
      <c r="N9" s="317" t="s">
        <v>240</v>
      </c>
      <c r="O9" s="314">
        <f t="shared" si="5"/>
        <v>3</v>
      </c>
    </row>
    <row r="10" spans="1:15" ht="21.75">
      <c r="A10" s="279" t="s">
        <v>99</v>
      </c>
      <c r="B10" s="279">
        <v>1</v>
      </c>
      <c r="C10" s="279">
        <v>2</v>
      </c>
      <c r="D10" s="279">
        <v>7</v>
      </c>
      <c r="E10" s="279">
        <v>3</v>
      </c>
      <c r="F10" s="308">
        <f t="shared" si="0"/>
        <v>12</v>
      </c>
      <c r="G10" s="279">
        <f t="shared" si="1"/>
        <v>9</v>
      </c>
      <c r="H10" s="317" t="s">
        <v>240</v>
      </c>
      <c r="I10" s="311">
        <f t="shared" si="2"/>
        <v>2</v>
      </c>
      <c r="J10" s="317" t="s">
        <v>240</v>
      </c>
      <c r="K10" s="311">
        <f t="shared" si="3"/>
        <v>7</v>
      </c>
      <c r="L10" s="317" t="s">
        <v>240</v>
      </c>
      <c r="M10" s="314">
        <f t="shared" si="4"/>
        <v>9</v>
      </c>
      <c r="N10" s="317" t="s">
        <v>240</v>
      </c>
      <c r="O10" s="314">
        <f t="shared" si="5"/>
        <v>12</v>
      </c>
    </row>
    <row r="11" spans="1:15" s="282" customFormat="1" ht="21.75">
      <c r="A11" s="283" t="s">
        <v>20</v>
      </c>
      <c r="B11" s="283">
        <f>SUM(B4:B10)</f>
        <v>2751</v>
      </c>
      <c r="C11" s="283">
        <f>SUM(C4:C10)</f>
        <v>1321</v>
      </c>
      <c r="D11" s="283">
        <f>SUM(D4:D10)</f>
        <v>2337</v>
      </c>
      <c r="E11" s="283">
        <f>SUM(E4:E10)</f>
        <v>2692</v>
      </c>
      <c r="F11" s="309">
        <f t="shared" si="0"/>
        <v>6350</v>
      </c>
      <c r="G11" s="319">
        <f t="shared" si="1"/>
        <v>3658</v>
      </c>
      <c r="H11" s="318" t="s">
        <v>240</v>
      </c>
      <c r="I11" s="312">
        <f t="shared" si="2"/>
        <v>0.480189022173755</v>
      </c>
      <c r="J11" s="318" t="s">
        <v>240</v>
      </c>
      <c r="K11" s="312">
        <f>D11/B11</f>
        <v>0.8495092693565977</v>
      </c>
      <c r="L11" s="318" t="s">
        <v>240</v>
      </c>
      <c r="M11" s="320">
        <f t="shared" si="4"/>
        <v>1.3296982915303526</v>
      </c>
      <c r="N11" s="318" t="s">
        <v>240</v>
      </c>
      <c r="O11" s="315">
        <f t="shared" si="5"/>
        <v>2.3082515448927663</v>
      </c>
    </row>
    <row r="12" spans="1:15" ht="21.75">
      <c r="A12" s="284"/>
      <c r="B12" s="284"/>
      <c r="C12" s="284"/>
      <c r="D12" s="284"/>
      <c r="E12" s="284"/>
      <c r="F12" s="284"/>
      <c r="G12" s="284"/>
      <c r="H12" s="303"/>
      <c r="I12" s="284"/>
      <c r="J12" s="284"/>
      <c r="K12" s="284"/>
      <c r="L12" s="284"/>
      <c r="M12" s="284"/>
      <c r="N12" s="284"/>
      <c r="O12" s="284"/>
    </row>
    <row r="13" spans="4:8" s="232" customFormat="1" ht="21.75">
      <c r="D13" s="378" t="s">
        <v>256</v>
      </c>
      <c r="H13" s="245"/>
    </row>
  </sheetData>
  <mergeCells count="6">
    <mergeCell ref="A1:O1"/>
    <mergeCell ref="H2:O2"/>
    <mergeCell ref="N3:O3"/>
    <mergeCell ref="L3:M3"/>
    <mergeCell ref="J3:K3"/>
    <mergeCell ref="H3:I3"/>
  </mergeCells>
  <printOptions/>
  <pageMargins left="0.5905511811023623" right="0" top="0.984251968503937" bottom="0.7874015748031497" header="0.5118110236220472" footer="0.5118110236220472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X95"/>
  <sheetViews>
    <sheetView workbookViewId="0" topLeftCell="A75">
      <selection activeCell="B89" sqref="B89"/>
    </sheetView>
  </sheetViews>
  <sheetFormatPr defaultColWidth="9.140625" defaultRowHeight="21.75"/>
  <cols>
    <col min="1" max="1" width="3.8515625" style="106" customWidth="1"/>
    <col min="2" max="2" width="30.140625" style="31" customWidth="1"/>
    <col min="3" max="3" width="6.140625" style="31" customWidth="1"/>
    <col min="4" max="4" width="6.00390625" style="31" customWidth="1"/>
    <col min="5" max="5" width="5.8515625" style="31" customWidth="1"/>
    <col min="6" max="6" width="6.7109375" style="2" customWidth="1"/>
    <col min="7" max="7" width="4.8515625" style="31" customWidth="1"/>
    <col min="8" max="8" width="5.00390625" style="31" customWidth="1"/>
    <col min="9" max="9" width="4.8515625" style="31" customWidth="1"/>
    <col min="10" max="10" width="5.28125" style="2" customWidth="1"/>
    <col min="11" max="11" width="6.140625" style="31" customWidth="1"/>
    <col min="12" max="12" width="5.28125" style="31" customWidth="1"/>
    <col min="13" max="13" width="5.140625" style="31" customWidth="1"/>
    <col min="14" max="14" width="6.7109375" style="2" customWidth="1"/>
    <col min="15" max="15" width="6.140625" style="72" customWidth="1"/>
    <col min="16" max="16" width="6.421875" style="72" customWidth="1"/>
    <col min="17" max="17" width="6.28125" style="72" customWidth="1"/>
    <col min="18" max="19" width="5.00390625" style="64" customWidth="1"/>
    <col min="20" max="22" width="5.140625" style="64" customWidth="1"/>
    <col min="23" max="23" width="6.28125" style="2" customWidth="1"/>
    <col min="24" max="24" width="7.00390625" style="31" customWidth="1"/>
    <col min="25" max="25" width="7.28125" style="31" customWidth="1"/>
    <col min="26" max="16384" width="9.140625" style="31" customWidth="1"/>
  </cols>
  <sheetData>
    <row r="1" spans="1:23" ht="21.75">
      <c r="A1" s="478" t="s">
        <v>264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8"/>
      <c r="U1" s="478"/>
      <c r="V1" s="478"/>
      <c r="W1" s="478"/>
    </row>
    <row r="2" spans="1:23" ht="21.75">
      <c r="A2" s="479" t="s">
        <v>21</v>
      </c>
      <c r="B2" s="482" t="s">
        <v>0</v>
      </c>
      <c r="C2" s="485" t="s">
        <v>23</v>
      </c>
      <c r="D2" s="485"/>
      <c r="E2" s="485"/>
      <c r="F2" s="485"/>
      <c r="G2" s="485" t="s">
        <v>27</v>
      </c>
      <c r="H2" s="485"/>
      <c r="I2" s="485"/>
      <c r="J2" s="485"/>
      <c r="K2" s="486" t="s">
        <v>94</v>
      </c>
      <c r="L2" s="487"/>
      <c r="M2" s="487"/>
      <c r="N2" s="488"/>
      <c r="O2" s="107"/>
      <c r="P2" s="490" t="s">
        <v>158</v>
      </c>
      <c r="Q2" s="491"/>
      <c r="R2" s="75"/>
      <c r="S2" s="75"/>
      <c r="T2" s="75"/>
      <c r="U2" s="75"/>
      <c r="V2" s="75"/>
      <c r="W2" s="76"/>
    </row>
    <row r="3" spans="1:23" ht="21">
      <c r="A3" s="480"/>
      <c r="B3" s="483"/>
      <c r="C3" s="47"/>
      <c r="D3" s="47"/>
      <c r="E3" s="47"/>
      <c r="F3" s="4"/>
      <c r="G3" s="47"/>
      <c r="H3" s="47"/>
      <c r="I3" s="47"/>
      <c r="J3" s="4"/>
      <c r="K3" s="489" t="s">
        <v>28</v>
      </c>
      <c r="L3" s="489"/>
      <c r="M3" s="489"/>
      <c r="N3" s="489"/>
      <c r="O3" s="6" t="s">
        <v>29</v>
      </c>
      <c r="P3" s="108" t="s">
        <v>154</v>
      </c>
      <c r="Q3" s="108" t="s">
        <v>154</v>
      </c>
      <c r="R3" s="79" t="s">
        <v>27</v>
      </c>
      <c r="S3" s="79" t="s">
        <v>27</v>
      </c>
      <c r="T3" s="81" t="s">
        <v>29</v>
      </c>
      <c r="U3" s="81" t="s">
        <v>149</v>
      </c>
      <c r="V3" s="79" t="s">
        <v>150</v>
      </c>
      <c r="W3" s="6" t="s">
        <v>20</v>
      </c>
    </row>
    <row r="4" spans="1:23" ht="21">
      <c r="A4" s="480"/>
      <c r="B4" s="483"/>
      <c r="C4" s="46" t="s">
        <v>24</v>
      </c>
      <c r="D4" s="46" t="s">
        <v>25</v>
      </c>
      <c r="E4" s="46" t="s">
        <v>26</v>
      </c>
      <c r="F4" s="6" t="s">
        <v>20</v>
      </c>
      <c r="G4" s="46" t="s">
        <v>24</v>
      </c>
      <c r="H4" s="46" t="s">
        <v>25</v>
      </c>
      <c r="I4" s="46" t="s">
        <v>26</v>
      </c>
      <c r="J4" s="6" t="s">
        <v>20</v>
      </c>
      <c r="K4" s="46" t="s">
        <v>24</v>
      </c>
      <c r="L4" s="46" t="s">
        <v>25</v>
      </c>
      <c r="M4" s="46" t="s">
        <v>26</v>
      </c>
      <c r="N4" s="6" t="s">
        <v>20</v>
      </c>
      <c r="O4" s="6" t="s">
        <v>30</v>
      </c>
      <c r="P4" s="108" t="s">
        <v>155</v>
      </c>
      <c r="Q4" s="108" t="s">
        <v>157</v>
      </c>
      <c r="R4" s="79" t="s">
        <v>123</v>
      </c>
      <c r="S4" s="79" t="s">
        <v>246</v>
      </c>
      <c r="T4" s="81" t="s">
        <v>147</v>
      </c>
      <c r="U4" s="81" t="s">
        <v>78</v>
      </c>
      <c r="V4" s="81" t="s">
        <v>151</v>
      </c>
      <c r="W4" s="6" t="s">
        <v>31</v>
      </c>
    </row>
    <row r="5" spans="1:23" ht="21">
      <c r="A5" s="481"/>
      <c r="B5" s="484"/>
      <c r="C5" s="43"/>
      <c r="D5" s="43"/>
      <c r="E5" s="43"/>
      <c r="F5" s="5"/>
      <c r="G5" s="43"/>
      <c r="H5" s="43"/>
      <c r="I5" s="43"/>
      <c r="J5" s="5"/>
      <c r="K5" s="43"/>
      <c r="L5" s="43"/>
      <c r="M5" s="43"/>
      <c r="N5" s="5"/>
      <c r="O5" s="109"/>
      <c r="P5" s="110" t="s">
        <v>156</v>
      </c>
      <c r="Q5" s="110"/>
      <c r="R5" s="62"/>
      <c r="S5" s="62"/>
      <c r="T5" s="82" t="s">
        <v>148</v>
      </c>
      <c r="U5" s="82" t="s">
        <v>127</v>
      </c>
      <c r="V5" s="82" t="s">
        <v>152</v>
      </c>
      <c r="W5" s="5"/>
    </row>
    <row r="6" spans="1:23" ht="19.5" customHeight="1">
      <c r="A6" s="102"/>
      <c r="B6" s="10" t="s">
        <v>189</v>
      </c>
      <c r="C6" s="37">
        <f>SUM(C7:C15,C18:C47)</f>
        <v>1334</v>
      </c>
      <c r="D6" s="37">
        <f>SUM(D7:D15,D18:D47)</f>
        <v>427</v>
      </c>
      <c r="E6" s="37">
        <f>SUM(E7:E15,E18:E47)</f>
        <v>610</v>
      </c>
      <c r="F6" s="3">
        <f>SUM(C6:E6)</f>
        <v>2371</v>
      </c>
      <c r="G6" s="37">
        <f>SUM(G7:G15,G18:G47)</f>
        <v>421</v>
      </c>
      <c r="H6" s="37">
        <f>SUM(H7:H15,H18:H47)</f>
        <v>126</v>
      </c>
      <c r="I6" s="37">
        <f>SUM(I7:I15,I18:I47)</f>
        <v>81</v>
      </c>
      <c r="J6" s="3">
        <f>SUM(G6:I6)</f>
        <v>628</v>
      </c>
      <c r="K6" s="37">
        <f>SUM(C6,G6)</f>
        <v>1755</v>
      </c>
      <c r="L6" s="37">
        <f>SUM(D6,H6)</f>
        <v>553</v>
      </c>
      <c r="M6" s="37">
        <f>SUM(E6,I6)</f>
        <v>691</v>
      </c>
      <c r="N6" s="37">
        <f>SUM(F6,J6)</f>
        <v>2999</v>
      </c>
      <c r="O6" s="69">
        <f aca="true" t="shared" si="0" ref="O6:V6">SUM(O7:O15,O18:O47)</f>
        <v>913</v>
      </c>
      <c r="P6" s="69">
        <f t="shared" si="0"/>
        <v>71</v>
      </c>
      <c r="Q6" s="69">
        <f t="shared" si="0"/>
        <v>2097</v>
      </c>
      <c r="R6" s="69">
        <f t="shared" si="0"/>
        <v>447</v>
      </c>
      <c r="S6" s="69">
        <f t="shared" si="0"/>
        <v>0</v>
      </c>
      <c r="T6" s="69">
        <f t="shared" si="0"/>
        <v>59</v>
      </c>
      <c r="U6" s="69">
        <f t="shared" si="0"/>
        <v>36</v>
      </c>
      <c r="V6" s="69">
        <f t="shared" si="0"/>
        <v>16</v>
      </c>
      <c r="W6" s="3">
        <f>SUM(N6:V6)</f>
        <v>6638</v>
      </c>
    </row>
    <row r="7" spans="1:23" ht="19.5" customHeight="1">
      <c r="A7" s="102">
        <v>1</v>
      </c>
      <c r="B7" s="10" t="s">
        <v>16</v>
      </c>
      <c r="C7" s="37">
        <v>0</v>
      </c>
      <c r="D7" s="37">
        <v>48</v>
      </c>
      <c r="E7" s="37">
        <v>153</v>
      </c>
      <c r="F7" s="3">
        <f>SUM(C7:E7)</f>
        <v>201</v>
      </c>
      <c r="G7" s="37">
        <v>0</v>
      </c>
      <c r="H7" s="37">
        <v>38</v>
      </c>
      <c r="I7" s="37">
        <v>34</v>
      </c>
      <c r="J7" s="3">
        <f>SUM(G7:I7)</f>
        <v>72</v>
      </c>
      <c r="K7" s="37">
        <f aca="true" t="shared" si="1" ref="K7:K67">SUM(C7,G7)</f>
        <v>0</v>
      </c>
      <c r="L7" s="37">
        <f aca="true" t="shared" si="2" ref="L7:L67">SUM(D7,H7)</f>
        <v>86</v>
      </c>
      <c r="M7" s="37">
        <f aca="true" t="shared" si="3" ref="M7:M67">SUM(E7,I7)</f>
        <v>187</v>
      </c>
      <c r="N7" s="3">
        <f aca="true" t="shared" si="4" ref="N7:N27">SUM(F7,J7)</f>
        <v>273</v>
      </c>
      <c r="O7" s="69">
        <v>189</v>
      </c>
      <c r="P7" s="69">
        <v>6</v>
      </c>
      <c r="Q7" s="69">
        <v>500</v>
      </c>
      <c r="R7" s="58">
        <v>54</v>
      </c>
      <c r="S7" s="58">
        <v>0</v>
      </c>
      <c r="T7" s="58">
        <v>0</v>
      </c>
      <c r="U7" s="58">
        <v>10</v>
      </c>
      <c r="V7" s="58">
        <v>0</v>
      </c>
      <c r="W7" s="3">
        <f aca="true" t="shared" si="5" ref="W7:W67">SUM(N7:V7)</f>
        <v>1032</v>
      </c>
    </row>
    <row r="8" spans="1:23" ht="19.5" customHeight="1">
      <c r="A8" s="103">
        <v>2</v>
      </c>
      <c r="B8" s="11" t="s">
        <v>1</v>
      </c>
      <c r="C8" s="38">
        <v>109</v>
      </c>
      <c r="D8" s="38">
        <v>12</v>
      </c>
      <c r="E8" s="38">
        <v>25</v>
      </c>
      <c r="F8" s="3">
        <f aca="true" t="shared" si="6" ref="F8:F86">SUM(C8:E8)</f>
        <v>146</v>
      </c>
      <c r="G8" s="38">
        <v>23</v>
      </c>
      <c r="H8" s="38">
        <v>3</v>
      </c>
      <c r="I8" s="38">
        <v>0</v>
      </c>
      <c r="J8" s="3">
        <f aca="true" t="shared" si="7" ref="J8:J86">SUM(G8:I8)</f>
        <v>26</v>
      </c>
      <c r="K8" s="37">
        <f t="shared" si="1"/>
        <v>132</v>
      </c>
      <c r="L8" s="37">
        <f t="shared" si="2"/>
        <v>15</v>
      </c>
      <c r="M8" s="37">
        <f t="shared" si="3"/>
        <v>25</v>
      </c>
      <c r="N8" s="3">
        <f t="shared" si="4"/>
        <v>172</v>
      </c>
      <c r="O8" s="70">
        <v>111</v>
      </c>
      <c r="P8" s="70">
        <v>3</v>
      </c>
      <c r="Q8" s="70">
        <v>128</v>
      </c>
      <c r="R8" s="58">
        <v>5</v>
      </c>
      <c r="S8" s="58">
        <v>0</v>
      </c>
      <c r="T8" s="58">
        <v>0</v>
      </c>
      <c r="U8" s="58">
        <v>2</v>
      </c>
      <c r="V8" s="58">
        <v>0</v>
      </c>
      <c r="W8" s="3">
        <f t="shared" si="5"/>
        <v>421</v>
      </c>
    </row>
    <row r="9" spans="1:23" ht="19.5" customHeight="1">
      <c r="A9" s="102">
        <v>3</v>
      </c>
      <c r="B9" s="11" t="s">
        <v>2</v>
      </c>
      <c r="C9" s="38">
        <v>51</v>
      </c>
      <c r="D9" s="38">
        <v>3</v>
      </c>
      <c r="E9" s="38">
        <v>7</v>
      </c>
      <c r="F9" s="3">
        <f t="shared" si="6"/>
        <v>61</v>
      </c>
      <c r="G9" s="38">
        <v>11</v>
      </c>
      <c r="H9" s="38">
        <v>0</v>
      </c>
      <c r="I9" s="38">
        <v>0</v>
      </c>
      <c r="J9" s="3">
        <f t="shared" si="7"/>
        <v>11</v>
      </c>
      <c r="K9" s="37">
        <f t="shared" si="1"/>
        <v>62</v>
      </c>
      <c r="L9" s="37">
        <f t="shared" si="2"/>
        <v>3</v>
      </c>
      <c r="M9" s="37">
        <f t="shared" si="3"/>
        <v>7</v>
      </c>
      <c r="N9" s="3">
        <f t="shared" si="4"/>
        <v>72</v>
      </c>
      <c r="O9" s="70">
        <v>10</v>
      </c>
      <c r="P9" s="70">
        <v>0</v>
      </c>
      <c r="Q9" s="70">
        <v>69</v>
      </c>
      <c r="R9" s="58">
        <v>0</v>
      </c>
      <c r="S9" s="58">
        <v>0</v>
      </c>
      <c r="T9" s="58">
        <v>1</v>
      </c>
      <c r="U9" s="58">
        <v>0</v>
      </c>
      <c r="V9" s="58">
        <v>0</v>
      </c>
      <c r="W9" s="3">
        <f t="shared" si="5"/>
        <v>152</v>
      </c>
    </row>
    <row r="10" spans="1:23" ht="19.5" customHeight="1">
      <c r="A10" s="103">
        <v>4</v>
      </c>
      <c r="B10" s="11" t="s">
        <v>3</v>
      </c>
      <c r="C10" s="38">
        <v>49</v>
      </c>
      <c r="D10" s="38">
        <v>15</v>
      </c>
      <c r="E10" s="38">
        <v>18</v>
      </c>
      <c r="F10" s="3">
        <f t="shared" si="6"/>
        <v>82</v>
      </c>
      <c r="G10" s="38">
        <v>20</v>
      </c>
      <c r="H10" s="38">
        <v>4</v>
      </c>
      <c r="I10" s="38">
        <v>7</v>
      </c>
      <c r="J10" s="3">
        <f t="shared" si="7"/>
        <v>31</v>
      </c>
      <c r="K10" s="37">
        <f t="shared" si="1"/>
        <v>69</v>
      </c>
      <c r="L10" s="37">
        <f t="shared" si="2"/>
        <v>19</v>
      </c>
      <c r="M10" s="37">
        <f t="shared" si="3"/>
        <v>25</v>
      </c>
      <c r="N10" s="3">
        <f t="shared" si="4"/>
        <v>113</v>
      </c>
      <c r="O10" s="70">
        <v>46</v>
      </c>
      <c r="P10" s="70">
        <v>0</v>
      </c>
      <c r="Q10" s="70">
        <v>44</v>
      </c>
      <c r="R10" s="58">
        <v>4</v>
      </c>
      <c r="S10" s="58">
        <v>0</v>
      </c>
      <c r="T10" s="58">
        <v>0</v>
      </c>
      <c r="U10" s="58">
        <v>0</v>
      </c>
      <c r="V10" s="58">
        <v>0</v>
      </c>
      <c r="W10" s="3">
        <f t="shared" si="5"/>
        <v>207</v>
      </c>
    </row>
    <row r="11" spans="1:23" ht="19.5" customHeight="1">
      <c r="A11" s="102">
        <v>5</v>
      </c>
      <c r="B11" s="11" t="s">
        <v>4</v>
      </c>
      <c r="C11" s="38">
        <v>95</v>
      </c>
      <c r="D11" s="38">
        <v>3</v>
      </c>
      <c r="E11" s="38">
        <v>10</v>
      </c>
      <c r="F11" s="3">
        <f t="shared" si="6"/>
        <v>108</v>
      </c>
      <c r="G11" s="38">
        <v>37</v>
      </c>
      <c r="H11" s="38">
        <v>0</v>
      </c>
      <c r="I11" s="38">
        <v>0</v>
      </c>
      <c r="J11" s="3">
        <f t="shared" si="7"/>
        <v>37</v>
      </c>
      <c r="K11" s="37">
        <f t="shared" si="1"/>
        <v>132</v>
      </c>
      <c r="L11" s="37">
        <f t="shared" si="2"/>
        <v>3</v>
      </c>
      <c r="M11" s="37">
        <f t="shared" si="3"/>
        <v>10</v>
      </c>
      <c r="N11" s="3">
        <f t="shared" si="4"/>
        <v>145</v>
      </c>
      <c r="O11" s="70">
        <v>12</v>
      </c>
      <c r="P11" s="70">
        <v>0</v>
      </c>
      <c r="Q11" s="70">
        <v>41</v>
      </c>
      <c r="R11" s="58">
        <v>16</v>
      </c>
      <c r="S11" s="58">
        <v>0</v>
      </c>
      <c r="T11" s="58">
        <v>18</v>
      </c>
      <c r="U11" s="58">
        <v>0</v>
      </c>
      <c r="V11" s="58">
        <v>0</v>
      </c>
      <c r="W11" s="3">
        <f t="shared" si="5"/>
        <v>232</v>
      </c>
    </row>
    <row r="12" spans="1:23" ht="19.5" customHeight="1">
      <c r="A12" s="103">
        <v>6</v>
      </c>
      <c r="B12" s="11" t="s">
        <v>5</v>
      </c>
      <c r="C12" s="38">
        <v>49</v>
      </c>
      <c r="D12" s="38">
        <v>5</v>
      </c>
      <c r="E12" s="38">
        <v>22</v>
      </c>
      <c r="F12" s="3">
        <f t="shared" si="6"/>
        <v>76</v>
      </c>
      <c r="G12" s="38">
        <v>23</v>
      </c>
      <c r="H12" s="38">
        <v>2</v>
      </c>
      <c r="I12" s="38">
        <v>4</v>
      </c>
      <c r="J12" s="3">
        <f t="shared" si="7"/>
        <v>29</v>
      </c>
      <c r="K12" s="37">
        <f t="shared" si="1"/>
        <v>72</v>
      </c>
      <c r="L12" s="37">
        <f t="shared" si="2"/>
        <v>7</v>
      </c>
      <c r="M12" s="37">
        <f t="shared" si="3"/>
        <v>26</v>
      </c>
      <c r="N12" s="3">
        <f t="shared" si="4"/>
        <v>105</v>
      </c>
      <c r="O12" s="70">
        <v>31</v>
      </c>
      <c r="P12" s="70">
        <v>0</v>
      </c>
      <c r="Q12" s="70">
        <v>28</v>
      </c>
      <c r="R12" s="58">
        <v>0</v>
      </c>
      <c r="S12" s="58">
        <v>0</v>
      </c>
      <c r="T12" s="58">
        <v>0</v>
      </c>
      <c r="U12" s="58">
        <v>1</v>
      </c>
      <c r="V12" s="58">
        <v>0</v>
      </c>
      <c r="W12" s="3">
        <f t="shared" si="5"/>
        <v>165</v>
      </c>
    </row>
    <row r="13" spans="1:23" ht="19.5" customHeight="1">
      <c r="A13" s="102">
        <v>7</v>
      </c>
      <c r="B13" s="11" t="s">
        <v>6</v>
      </c>
      <c r="C13" s="38">
        <v>219</v>
      </c>
      <c r="D13" s="38">
        <v>13</v>
      </c>
      <c r="E13" s="38">
        <v>42</v>
      </c>
      <c r="F13" s="3">
        <f t="shared" si="6"/>
        <v>274</v>
      </c>
      <c r="G13" s="38">
        <v>60</v>
      </c>
      <c r="H13" s="38">
        <v>5</v>
      </c>
      <c r="I13" s="38">
        <v>4</v>
      </c>
      <c r="J13" s="3">
        <f t="shared" si="7"/>
        <v>69</v>
      </c>
      <c r="K13" s="37">
        <f t="shared" si="1"/>
        <v>279</v>
      </c>
      <c r="L13" s="37">
        <f t="shared" si="2"/>
        <v>18</v>
      </c>
      <c r="M13" s="37">
        <f t="shared" si="3"/>
        <v>46</v>
      </c>
      <c r="N13" s="3">
        <f t="shared" si="4"/>
        <v>343</v>
      </c>
      <c r="O13" s="70">
        <v>69</v>
      </c>
      <c r="P13" s="70">
        <v>0</v>
      </c>
      <c r="Q13" s="70">
        <v>57</v>
      </c>
      <c r="R13" s="58">
        <v>0</v>
      </c>
      <c r="S13" s="58">
        <v>0</v>
      </c>
      <c r="T13" s="58">
        <v>0</v>
      </c>
      <c r="U13" s="58">
        <v>0</v>
      </c>
      <c r="V13" s="58">
        <v>0</v>
      </c>
      <c r="W13" s="3">
        <f t="shared" si="5"/>
        <v>469</v>
      </c>
    </row>
    <row r="14" spans="1:23" ht="19.5" customHeight="1">
      <c r="A14" s="103">
        <v>8</v>
      </c>
      <c r="B14" s="11" t="s">
        <v>7</v>
      </c>
      <c r="C14" s="38">
        <v>197</v>
      </c>
      <c r="D14" s="38">
        <v>24</v>
      </c>
      <c r="E14" s="38">
        <v>51</v>
      </c>
      <c r="F14" s="3">
        <f t="shared" si="6"/>
        <v>272</v>
      </c>
      <c r="G14" s="38">
        <v>42</v>
      </c>
      <c r="H14" s="38">
        <v>1</v>
      </c>
      <c r="I14" s="38">
        <v>3</v>
      </c>
      <c r="J14" s="3">
        <f t="shared" si="7"/>
        <v>46</v>
      </c>
      <c r="K14" s="37">
        <f t="shared" si="1"/>
        <v>239</v>
      </c>
      <c r="L14" s="37">
        <f t="shared" si="2"/>
        <v>25</v>
      </c>
      <c r="M14" s="37">
        <f t="shared" si="3"/>
        <v>54</v>
      </c>
      <c r="N14" s="3">
        <f t="shared" si="4"/>
        <v>318</v>
      </c>
      <c r="O14" s="70">
        <v>37</v>
      </c>
      <c r="P14" s="70">
        <v>0</v>
      </c>
      <c r="Q14" s="70">
        <v>118</v>
      </c>
      <c r="R14" s="58">
        <v>96</v>
      </c>
      <c r="S14" s="58">
        <v>0</v>
      </c>
      <c r="T14" s="58">
        <v>0</v>
      </c>
      <c r="U14" s="58">
        <v>6</v>
      </c>
      <c r="V14" s="58">
        <v>13</v>
      </c>
      <c r="W14" s="3">
        <f t="shared" si="5"/>
        <v>588</v>
      </c>
    </row>
    <row r="15" spans="1:23" ht="19.5" customHeight="1">
      <c r="A15" s="102">
        <v>9</v>
      </c>
      <c r="B15" s="11" t="s">
        <v>9</v>
      </c>
      <c r="C15" s="38">
        <v>268</v>
      </c>
      <c r="D15" s="38">
        <v>8</v>
      </c>
      <c r="E15" s="38">
        <v>30</v>
      </c>
      <c r="F15" s="3">
        <f t="shared" si="6"/>
        <v>306</v>
      </c>
      <c r="G15" s="38">
        <v>80</v>
      </c>
      <c r="H15" s="38">
        <v>0</v>
      </c>
      <c r="I15" s="38">
        <v>0</v>
      </c>
      <c r="J15" s="3">
        <f t="shared" si="7"/>
        <v>80</v>
      </c>
      <c r="K15" s="37">
        <f t="shared" si="1"/>
        <v>348</v>
      </c>
      <c r="L15" s="37">
        <f t="shared" si="2"/>
        <v>8</v>
      </c>
      <c r="M15" s="37">
        <f t="shared" si="3"/>
        <v>30</v>
      </c>
      <c r="N15" s="3">
        <f t="shared" si="4"/>
        <v>386</v>
      </c>
      <c r="O15" s="70">
        <v>48</v>
      </c>
      <c r="P15" s="70">
        <v>1</v>
      </c>
      <c r="Q15" s="70">
        <v>343</v>
      </c>
      <c r="R15" s="58">
        <v>60</v>
      </c>
      <c r="S15" s="58">
        <v>0</v>
      </c>
      <c r="T15" s="58">
        <v>38</v>
      </c>
      <c r="U15" s="58">
        <v>10</v>
      </c>
      <c r="V15" s="58">
        <v>0</v>
      </c>
      <c r="W15" s="3">
        <f t="shared" si="5"/>
        <v>886</v>
      </c>
    </row>
    <row r="16" spans="1:23" ht="19.5" customHeight="1">
      <c r="A16" s="103"/>
      <c r="B16" s="11" t="s">
        <v>178</v>
      </c>
      <c r="C16" s="38">
        <v>65</v>
      </c>
      <c r="D16" s="38">
        <v>5</v>
      </c>
      <c r="E16" s="38">
        <v>30</v>
      </c>
      <c r="F16" s="3">
        <f>SUM(C16:E16)</f>
        <v>100</v>
      </c>
      <c r="G16" s="38">
        <v>32</v>
      </c>
      <c r="H16" s="38">
        <v>0</v>
      </c>
      <c r="I16" s="38">
        <v>0</v>
      </c>
      <c r="J16" s="3">
        <f>SUM(G16:I16)</f>
        <v>32</v>
      </c>
      <c r="K16" s="37">
        <f t="shared" si="1"/>
        <v>97</v>
      </c>
      <c r="L16" s="37">
        <f t="shared" si="2"/>
        <v>5</v>
      </c>
      <c r="M16" s="37">
        <f t="shared" si="3"/>
        <v>30</v>
      </c>
      <c r="N16" s="3">
        <f t="shared" si="4"/>
        <v>132</v>
      </c>
      <c r="O16" s="70">
        <v>48</v>
      </c>
      <c r="P16" s="70">
        <v>0</v>
      </c>
      <c r="Q16" s="70">
        <v>21</v>
      </c>
      <c r="R16" s="58">
        <v>2</v>
      </c>
      <c r="S16" s="58">
        <v>0</v>
      </c>
      <c r="T16" s="58">
        <v>0</v>
      </c>
      <c r="U16" s="58">
        <v>2</v>
      </c>
      <c r="V16" s="58">
        <v>0</v>
      </c>
      <c r="W16" s="3">
        <f t="shared" si="5"/>
        <v>205</v>
      </c>
    </row>
    <row r="17" spans="1:23" ht="19.5" customHeight="1">
      <c r="A17" s="102"/>
      <c r="B17" s="11" t="s">
        <v>179</v>
      </c>
      <c r="C17" s="38">
        <v>203</v>
      </c>
      <c r="D17" s="38">
        <v>3</v>
      </c>
      <c r="E17" s="38">
        <v>0</v>
      </c>
      <c r="F17" s="3">
        <f t="shared" si="6"/>
        <v>206</v>
      </c>
      <c r="G17" s="38">
        <v>48</v>
      </c>
      <c r="H17" s="38">
        <v>0</v>
      </c>
      <c r="I17" s="38">
        <v>0</v>
      </c>
      <c r="J17" s="3">
        <f t="shared" si="7"/>
        <v>48</v>
      </c>
      <c r="K17" s="37">
        <f t="shared" si="1"/>
        <v>251</v>
      </c>
      <c r="L17" s="37">
        <f t="shared" si="2"/>
        <v>3</v>
      </c>
      <c r="M17" s="37">
        <f t="shared" si="3"/>
        <v>0</v>
      </c>
      <c r="N17" s="3">
        <f t="shared" si="4"/>
        <v>254</v>
      </c>
      <c r="O17" s="70">
        <v>0</v>
      </c>
      <c r="P17" s="70">
        <v>1</v>
      </c>
      <c r="Q17" s="70">
        <v>322</v>
      </c>
      <c r="R17" s="58">
        <v>58</v>
      </c>
      <c r="S17" s="58">
        <v>0</v>
      </c>
      <c r="T17" s="58">
        <v>38</v>
      </c>
      <c r="U17" s="58">
        <v>8</v>
      </c>
      <c r="V17" s="58">
        <v>0</v>
      </c>
      <c r="W17" s="3">
        <f t="shared" si="5"/>
        <v>681</v>
      </c>
    </row>
    <row r="18" spans="1:23" ht="19.5" customHeight="1">
      <c r="A18" s="103">
        <v>10</v>
      </c>
      <c r="B18" s="11" t="s">
        <v>10</v>
      </c>
      <c r="C18" s="38">
        <v>66</v>
      </c>
      <c r="D18" s="38">
        <v>2</v>
      </c>
      <c r="E18" s="38">
        <v>9</v>
      </c>
      <c r="F18" s="3">
        <f t="shared" si="6"/>
        <v>77</v>
      </c>
      <c r="G18" s="38">
        <v>21</v>
      </c>
      <c r="H18" s="38">
        <v>1</v>
      </c>
      <c r="I18" s="38">
        <v>1</v>
      </c>
      <c r="J18" s="3">
        <f t="shared" si="7"/>
        <v>23</v>
      </c>
      <c r="K18" s="37">
        <f t="shared" si="1"/>
        <v>87</v>
      </c>
      <c r="L18" s="37">
        <f t="shared" si="2"/>
        <v>3</v>
      </c>
      <c r="M18" s="37">
        <f t="shared" si="3"/>
        <v>10</v>
      </c>
      <c r="N18" s="3">
        <f t="shared" si="4"/>
        <v>100</v>
      </c>
      <c r="O18" s="70">
        <v>12</v>
      </c>
      <c r="P18" s="70">
        <v>0</v>
      </c>
      <c r="Q18" s="70">
        <v>55</v>
      </c>
      <c r="R18" s="58">
        <v>0</v>
      </c>
      <c r="S18" s="58">
        <v>0</v>
      </c>
      <c r="T18" s="58">
        <v>0</v>
      </c>
      <c r="U18" s="58">
        <v>0</v>
      </c>
      <c r="V18" s="58">
        <v>0</v>
      </c>
      <c r="W18" s="3">
        <f t="shared" si="5"/>
        <v>167</v>
      </c>
    </row>
    <row r="19" spans="1:23" ht="19.5" customHeight="1">
      <c r="A19" s="102">
        <v>11</v>
      </c>
      <c r="B19" s="11" t="s">
        <v>11</v>
      </c>
      <c r="C19" s="38">
        <v>41</v>
      </c>
      <c r="D19" s="38">
        <v>6</v>
      </c>
      <c r="E19" s="38">
        <v>12</v>
      </c>
      <c r="F19" s="3">
        <f t="shared" si="6"/>
        <v>59</v>
      </c>
      <c r="G19" s="38">
        <v>29</v>
      </c>
      <c r="H19" s="38">
        <v>2</v>
      </c>
      <c r="I19" s="38">
        <v>2</v>
      </c>
      <c r="J19" s="3">
        <f t="shared" si="7"/>
        <v>33</v>
      </c>
      <c r="K19" s="37">
        <f t="shared" si="1"/>
        <v>70</v>
      </c>
      <c r="L19" s="37">
        <f t="shared" si="2"/>
        <v>8</v>
      </c>
      <c r="M19" s="37">
        <f t="shared" si="3"/>
        <v>14</v>
      </c>
      <c r="N19" s="3">
        <f t="shared" si="4"/>
        <v>92</v>
      </c>
      <c r="O19" s="70">
        <v>13</v>
      </c>
      <c r="P19" s="70">
        <v>0</v>
      </c>
      <c r="Q19" s="70">
        <v>23</v>
      </c>
      <c r="R19" s="58">
        <v>0</v>
      </c>
      <c r="S19" s="58">
        <v>0</v>
      </c>
      <c r="T19" s="58">
        <v>0</v>
      </c>
      <c r="U19" s="58">
        <v>5</v>
      </c>
      <c r="V19" s="58">
        <v>0</v>
      </c>
      <c r="W19" s="3">
        <f t="shared" si="5"/>
        <v>133</v>
      </c>
    </row>
    <row r="20" spans="1:23" ht="19.5" customHeight="1">
      <c r="A20" s="103">
        <v>12</v>
      </c>
      <c r="B20" s="11" t="s">
        <v>12</v>
      </c>
      <c r="C20" s="38">
        <v>94</v>
      </c>
      <c r="D20" s="38">
        <v>44</v>
      </c>
      <c r="E20" s="38">
        <v>37</v>
      </c>
      <c r="F20" s="3">
        <f t="shared" si="6"/>
        <v>175</v>
      </c>
      <c r="G20" s="38">
        <v>28</v>
      </c>
      <c r="H20" s="38">
        <v>4</v>
      </c>
      <c r="I20" s="38">
        <v>4</v>
      </c>
      <c r="J20" s="3">
        <f t="shared" si="7"/>
        <v>36</v>
      </c>
      <c r="K20" s="37">
        <f t="shared" si="1"/>
        <v>122</v>
      </c>
      <c r="L20" s="37">
        <f t="shared" si="2"/>
        <v>48</v>
      </c>
      <c r="M20" s="37">
        <f t="shared" si="3"/>
        <v>41</v>
      </c>
      <c r="N20" s="3">
        <f t="shared" si="4"/>
        <v>211</v>
      </c>
      <c r="O20" s="70">
        <v>31</v>
      </c>
      <c r="P20" s="70">
        <v>1</v>
      </c>
      <c r="Q20" s="70">
        <v>107</v>
      </c>
      <c r="R20" s="58">
        <v>31</v>
      </c>
      <c r="S20" s="58">
        <v>0</v>
      </c>
      <c r="T20" s="58">
        <v>0</v>
      </c>
      <c r="U20" s="58">
        <v>1</v>
      </c>
      <c r="V20" s="58">
        <v>0</v>
      </c>
      <c r="W20" s="3">
        <f t="shared" si="5"/>
        <v>382</v>
      </c>
    </row>
    <row r="21" spans="1:23" ht="19.5" customHeight="1">
      <c r="A21" s="102">
        <v>13</v>
      </c>
      <c r="B21" s="11" t="s">
        <v>13</v>
      </c>
      <c r="C21" s="38">
        <v>65</v>
      </c>
      <c r="D21" s="38">
        <v>3</v>
      </c>
      <c r="E21" s="38">
        <v>21</v>
      </c>
      <c r="F21" s="3">
        <f t="shared" si="6"/>
        <v>89</v>
      </c>
      <c r="G21" s="38">
        <v>24</v>
      </c>
      <c r="H21" s="38">
        <v>1</v>
      </c>
      <c r="I21" s="38">
        <v>1</v>
      </c>
      <c r="J21" s="3">
        <f t="shared" si="7"/>
        <v>26</v>
      </c>
      <c r="K21" s="37">
        <f t="shared" si="1"/>
        <v>89</v>
      </c>
      <c r="L21" s="37">
        <f t="shared" si="2"/>
        <v>4</v>
      </c>
      <c r="M21" s="37">
        <f t="shared" si="3"/>
        <v>22</v>
      </c>
      <c r="N21" s="3">
        <f t="shared" si="4"/>
        <v>115</v>
      </c>
      <c r="O21" s="70">
        <v>16</v>
      </c>
      <c r="P21" s="70">
        <v>0</v>
      </c>
      <c r="Q21" s="70">
        <v>35</v>
      </c>
      <c r="R21" s="58">
        <v>22</v>
      </c>
      <c r="S21" s="58">
        <v>0</v>
      </c>
      <c r="T21" s="58">
        <v>1</v>
      </c>
      <c r="U21" s="58">
        <v>0</v>
      </c>
      <c r="V21" s="58">
        <v>0</v>
      </c>
      <c r="W21" s="3">
        <f t="shared" si="5"/>
        <v>189</v>
      </c>
    </row>
    <row r="22" spans="1:23" ht="19.5" customHeight="1">
      <c r="A22" s="103">
        <v>14</v>
      </c>
      <c r="B22" s="11" t="s">
        <v>14</v>
      </c>
      <c r="C22" s="38">
        <v>1</v>
      </c>
      <c r="D22" s="38">
        <v>9</v>
      </c>
      <c r="E22" s="38">
        <v>7</v>
      </c>
      <c r="F22" s="3">
        <f t="shared" si="6"/>
        <v>17</v>
      </c>
      <c r="G22" s="38">
        <v>0</v>
      </c>
      <c r="H22" s="38">
        <v>2</v>
      </c>
      <c r="I22" s="38">
        <v>2</v>
      </c>
      <c r="J22" s="3">
        <f t="shared" si="7"/>
        <v>4</v>
      </c>
      <c r="K22" s="37">
        <f t="shared" si="1"/>
        <v>1</v>
      </c>
      <c r="L22" s="37">
        <f t="shared" si="2"/>
        <v>11</v>
      </c>
      <c r="M22" s="37">
        <f t="shared" si="3"/>
        <v>9</v>
      </c>
      <c r="N22" s="3">
        <f t="shared" si="4"/>
        <v>21</v>
      </c>
      <c r="O22" s="70">
        <v>3</v>
      </c>
      <c r="P22" s="70">
        <v>0</v>
      </c>
      <c r="Q22" s="70">
        <v>9</v>
      </c>
      <c r="R22" s="58">
        <v>34</v>
      </c>
      <c r="S22" s="58">
        <v>0</v>
      </c>
      <c r="T22" s="58">
        <v>1</v>
      </c>
      <c r="U22" s="58">
        <v>0</v>
      </c>
      <c r="V22" s="58">
        <v>0</v>
      </c>
      <c r="W22" s="3">
        <f t="shared" si="5"/>
        <v>68</v>
      </c>
    </row>
    <row r="23" spans="1:23" ht="19.5" customHeight="1">
      <c r="A23" s="102">
        <v>15</v>
      </c>
      <c r="B23" s="101" t="s">
        <v>36</v>
      </c>
      <c r="C23" s="38">
        <v>0</v>
      </c>
      <c r="D23" s="38">
        <v>12</v>
      </c>
      <c r="E23" s="38">
        <v>6</v>
      </c>
      <c r="F23" s="3">
        <f t="shared" si="6"/>
        <v>18</v>
      </c>
      <c r="G23" s="38">
        <v>0</v>
      </c>
      <c r="H23" s="38">
        <v>12</v>
      </c>
      <c r="I23" s="38">
        <v>1</v>
      </c>
      <c r="J23" s="3">
        <f t="shared" si="7"/>
        <v>13</v>
      </c>
      <c r="K23" s="37">
        <f t="shared" si="1"/>
        <v>0</v>
      </c>
      <c r="L23" s="37">
        <f t="shared" si="2"/>
        <v>24</v>
      </c>
      <c r="M23" s="37">
        <f t="shared" si="3"/>
        <v>7</v>
      </c>
      <c r="N23" s="3">
        <f t="shared" si="4"/>
        <v>31</v>
      </c>
      <c r="O23" s="70">
        <v>0</v>
      </c>
      <c r="P23" s="70">
        <v>0</v>
      </c>
      <c r="Q23" s="70">
        <v>39</v>
      </c>
      <c r="R23" s="58">
        <v>0</v>
      </c>
      <c r="S23" s="58">
        <v>0</v>
      </c>
      <c r="T23" s="58">
        <v>0</v>
      </c>
      <c r="U23" s="58">
        <v>0</v>
      </c>
      <c r="V23" s="58">
        <v>0</v>
      </c>
      <c r="W23" s="3">
        <f t="shared" si="5"/>
        <v>70</v>
      </c>
    </row>
    <row r="24" spans="1:23" ht="19.5" customHeight="1">
      <c r="A24" s="103">
        <v>16</v>
      </c>
      <c r="B24" s="11" t="s">
        <v>15</v>
      </c>
      <c r="C24" s="38">
        <v>0</v>
      </c>
      <c r="D24" s="38">
        <v>43</v>
      </c>
      <c r="E24" s="38">
        <v>33</v>
      </c>
      <c r="F24" s="3">
        <f t="shared" si="6"/>
        <v>76</v>
      </c>
      <c r="G24" s="38">
        <v>0</v>
      </c>
      <c r="H24" s="38">
        <v>6</v>
      </c>
      <c r="I24" s="38">
        <v>1</v>
      </c>
      <c r="J24" s="3">
        <f t="shared" si="7"/>
        <v>7</v>
      </c>
      <c r="K24" s="37">
        <f t="shared" si="1"/>
        <v>0</v>
      </c>
      <c r="L24" s="37">
        <f t="shared" si="2"/>
        <v>49</v>
      </c>
      <c r="M24" s="37">
        <f t="shared" si="3"/>
        <v>34</v>
      </c>
      <c r="N24" s="3">
        <f t="shared" si="4"/>
        <v>83</v>
      </c>
      <c r="O24" s="70">
        <v>65</v>
      </c>
      <c r="P24" s="70">
        <v>0</v>
      </c>
      <c r="Q24" s="70">
        <v>31</v>
      </c>
      <c r="R24" s="58">
        <v>26</v>
      </c>
      <c r="S24" s="58">
        <v>0</v>
      </c>
      <c r="T24" s="58">
        <v>0</v>
      </c>
      <c r="U24" s="58">
        <v>0</v>
      </c>
      <c r="V24" s="58">
        <v>0</v>
      </c>
      <c r="W24" s="3">
        <f t="shared" si="5"/>
        <v>205</v>
      </c>
    </row>
    <row r="25" spans="1:23" ht="19.5" customHeight="1">
      <c r="A25" s="102">
        <v>17</v>
      </c>
      <c r="B25" s="11" t="s">
        <v>37</v>
      </c>
      <c r="C25" s="38">
        <v>0</v>
      </c>
      <c r="D25" s="38">
        <v>22</v>
      </c>
      <c r="E25" s="38">
        <v>35</v>
      </c>
      <c r="F25" s="3">
        <f t="shared" si="6"/>
        <v>57</v>
      </c>
      <c r="G25" s="38">
        <v>0</v>
      </c>
      <c r="H25" s="38">
        <v>5</v>
      </c>
      <c r="I25" s="38">
        <v>1</v>
      </c>
      <c r="J25" s="3">
        <f t="shared" si="7"/>
        <v>6</v>
      </c>
      <c r="K25" s="37">
        <f t="shared" si="1"/>
        <v>0</v>
      </c>
      <c r="L25" s="37">
        <f t="shared" si="2"/>
        <v>27</v>
      </c>
      <c r="M25" s="37">
        <f t="shared" si="3"/>
        <v>36</v>
      </c>
      <c r="N25" s="3">
        <f t="shared" si="4"/>
        <v>63</v>
      </c>
      <c r="O25" s="70">
        <v>10</v>
      </c>
      <c r="P25" s="70">
        <v>39</v>
      </c>
      <c r="Q25" s="70">
        <v>15</v>
      </c>
      <c r="R25" s="58">
        <v>0</v>
      </c>
      <c r="S25" s="58">
        <v>0</v>
      </c>
      <c r="T25" s="58">
        <v>0</v>
      </c>
      <c r="U25" s="58">
        <v>0</v>
      </c>
      <c r="V25" s="58">
        <v>0</v>
      </c>
      <c r="W25" s="3">
        <f t="shared" si="5"/>
        <v>127</v>
      </c>
    </row>
    <row r="26" spans="1:23" ht="19.5" customHeight="1">
      <c r="A26" s="103">
        <v>18</v>
      </c>
      <c r="B26" s="11" t="s">
        <v>38</v>
      </c>
      <c r="C26" s="38">
        <v>0</v>
      </c>
      <c r="D26" s="38">
        <v>15</v>
      </c>
      <c r="E26" s="38">
        <v>6</v>
      </c>
      <c r="F26" s="3">
        <f t="shared" si="6"/>
        <v>21</v>
      </c>
      <c r="G26" s="38">
        <v>0</v>
      </c>
      <c r="H26" s="38">
        <v>6</v>
      </c>
      <c r="I26" s="38">
        <v>1</v>
      </c>
      <c r="J26" s="3">
        <f t="shared" si="7"/>
        <v>7</v>
      </c>
      <c r="K26" s="37">
        <f t="shared" si="1"/>
        <v>0</v>
      </c>
      <c r="L26" s="37">
        <f t="shared" si="2"/>
        <v>21</v>
      </c>
      <c r="M26" s="37">
        <f t="shared" si="3"/>
        <v>7</v>
      </c>
      <c r="N26" s="3">
        <f t="shared" si="4"/>
        <v>28</v>
      </c>
      <c r="O26" s="70">
        <v>0</v>
      </c>
      <c r="P26" s="70">
        <v>0</v>
      </c>
      <c r="Q26" s="70">
        <v>33</v>
      </c>
      <c r="R26" s="58">
        <v>23</v>
      </c>
      <c r="S26" s="58">
        <v>0</v>
      </c>
      <c r="T26" s="58">
        <v>0</v>
      </c>
      <c r="U26" s="58">
        <v>1</v>
      </c>
      <c r="V26" s="58">
        <v>0</v>
      </c>
      <c r="W26" s="3">
        <f t="shared" si="5"/>
        <v>85</v>
      </c>
    </row>
    <row r="27" spans="1:23" ht="19.5" customHeight="1">
      <c r="A27" s="188">
        <v>19</v>
      </c>
      <c r="B27" s="84" t="s">
        <v>17</v>
      </c>
      <c r="C27" s="78">
        <v>0</v>
      </c>
      <c r="D27" s="78">
        <v>24</v>
      </c>
      <c r="E27" s="78">
        <v>14</v>
      </c>
      <c r="F27" s="4">
        <f t="shared" si="6"/>
        <v>38</v>
      </c>
      <c r="G27" s="78">
        <v>0</v>
      </c>
      <c r="H27" s="78">
        <v>9</v>
      </c>
      <c r="I27" s="78">
        <v>1</v>
      </c>
      <c r="J27" s="4">
        <f t="shared" si="7"/>
        <v>10</v>
      </c>
      <c r="K27" s="47">
        <f t="shared" si="1"/>
        <v>0</v>
      </c>
      <c r="L27" s="47">
        <f t="shared" si="2"/>
        <v>33</v>
      </c>
      <c r="M27" s="47">
        <f t="shared" si="3"/>
        <v>15</v>
      </c>
      <c r="N27" s="4">
        <f t="shared" si="4"/>
        <v>48</v>
      </c>
      <c r="O27" s="85">
        <v>2</v>
      </c>
      <c r="P27" s="85">
        <v>0</v>
      </c>
      <c r="Q27" s="85">
        <v>18</v>
      </c>
      <c r="R27" s="61">
        <v>36</v>
      </c>
      <c r="S27" s="61">
        <v>0</v>
      </c>
      <c r="T27" s="61">
        <v>0</v>
      </c>
      <c r="U27" s="61">
        <v>0</v>
      </c>
      <c r="V27" s="61">
        <v>0</v>
      </c>
      <c r="W27" s="4">
        <f t="shared" si="5"/>
        <v>104</v>
      </c>
    </row>
    <row r="28" spans="1:23" s="77" customFormat="1" ht="19.5" customHeight="1">
      <c r="A28" s="156"/>
      <c r="B28" s="12"/>
      <c r="F28" s="7"/>
      <c r="J28" s="7"/>
      <c r="N28" s="378" t="s">
        <v>256</v>
      </c>
      <c r="O28" s="157"/>
      <c r="P28" s="157"/>
      <c r="Q28" s="157"/>
      <c r="R28" s="158"/>
      <c r="S28" s="158"/>
      <c r="T28" s="158"/>
      <c r="U28" s="158"/>
      <c r="V28" s="158"/>
      <c r="W28" s="7"/>
    </row>
    <row r="29" spans="1:23" ht="19.5" customHeight="1">
      <c r="A29" s="151">
        <v>20</v>
      </c>
      <c r="B29" s="135" t="s">
        <v>39</v>
      </c>
      <c r="C29" s="152">
        <v>0</v>
      </c>
      <c r="D29" s="152">
        <v>1</v>
      </c>
      <c r="E29" s="152">
        <v>2</v>
      </c>
      <c r="F29" s="153">
        <f t="shared" si="6"/>
        <v>3</v>
      </c>
      <c r="G29" s="152">
        <v>0</v>
      </c>
      <c r="H29" s="152">
        <v>0</v>
      </c>
      <c r="I29" s="152">
        <v>2</v>
      </c>
      <c r="J29" s="153">
        <f t="shared" si="7"/>
        <v>2</v>
      </c>
      <c r="K29" s="152">
        <f t="shared" si="1"/>
        <v>0</v>
      </c>
      <c r="L29" s="152">
        <f t="shared" si="2"/>
        <v>1</v>
      </c>
      <c r="M29" s="152">
        <f t="shared" si="3"/>
        <v>4</v>
      </c>
      <c r="N29" s="153">
        <f aca="true" t="shared" si="8" ref="N29:N36">SUM(F29,J29)</f>
        <v>5</v>
      </c>
      <c r="O29" s="154">
        <v>0</v>
      </c>
      <c r="P29" s="154">
        <v>0</v>
      </c>
      <c r="Q29" s="154">
        <v>7</v>
      </c>
      <c r="R29" s="155">
        <v>0</v>
      </c>
      <c r="S29" s="155">
        <v>0</v>
      </c>
      <c r="T29" s="299">
        <v>0</v>
      </c>
      <c r="U29" s="299">
        <v>0</v>
      </c>
      <c r="V29" s="299">
        <v>0</v>
      </c>
      <c r="W29" s="153">
        <f t="shared" si="5"/>
        <v>12</v>
      </c>
    </row>
    <row r="30" spans="1:23" ht="19.5" customHeight="1">
      <c r="A30" s="103">
        <v>21</v>
      </c>
      <c r="B30" s="11" t="s">
        <v>18</v>
      </c>
      <c r="C30" s="38">
        <v>11</v>
      </c>
      <c r="D30" s="38">
        <v>14</v>
      </c>
      <c r="E30" s="38">
        <v>9</v>
      </c>
      <c r="F30" s="149">
        <f t="shared" si="6"/>
        <v>34</v>
      </c>
      <c r="G30" s="38">
        <v>1</v>
      </c>
      <c r="H30" s="38">
        <v>7</v>
      </c>
      <c r="I30" s="38">
        <v>2</v>
      </c>
      <c r="J30" s="149">
        <f t="shared" si="7"/>
        <v>10</v>
      </c>
      <c r="K30" s="37">
        <f t="shared" si="1"/>
        <v>12</v>
      </c>
      <c r="L30" s="37">
        <f t="shared" si="2"/>
        <v>21</v>
      </c>
      <c r="M30" s="37">
        <f t="shared" si="3"/>
        <v>11</v>
      </c>
      <c r="N30" s="149">
        <f t="shared" si="8"/>
        <v>44</v>
      </c>
      <c r="O30" s="70">
        <v>6</v>
      </c>
      <c r="P30" s="70">
        <v>0</v>
      </c>
      <c r="Q30" s="70">
        <v>32</v>
      </c>
      <c r="R30" s="48">
        <v>8</v>
      </c>
      <c r="S30" s="48">
        <v>0</v>
      </c>
      <c r="T30" s="150">
        <v>0</v>
      </c>
      <c r="U30" s="150">
        <v>0</v>
      </c>
      <c r="V30" s="150">
        <v>0</v>
      </c>
      <c r="W30" s="3">
        <f t="shared" si="5"/>
        <v>90</v>
      </c>
    </row>
    <row r="31" spans="1:23" ht="19.5" customHeight="1">
      <c r="A31" s="103">
        <v>22</v>
      </c>
      <c r="B31" s="10" t="s">
        <v>19</v>
      </c>
      <c r="C31" s="37">
        <v>0</v>
      </c>
      <c r="D31" s="37">
        <v>33</v>
      </c>
      <c r="E31" s="37">
        <v>27</v>
      </c>
      <c r="F31" s="3">
        <f>SUM(C31:E31)</f>
        <v>60</v>
      </c>
      <c r="G31" s="37">
        <v>0</v>
      </c>
      <c r="H31" s="37">
        <v>9</v>
      </c>
      <c r="I31" s="37">
        <v>0</v>
      </c>
      <c r="J31" s="3">
        <f>SUM(G31:I31)</f>
        <v>9</v>
      </c>
      <c r="K31" s="37">
        <f t="shared" si="1"/>
        <v>0</v>
      </c>
      <c r="L31" s="37">
        <f t="shared" si="2"/>
        <v>42</v>
      </c>
      <c r="M31" s="37">
        <f t="shared" si="3"/>
        <v>27</v>
      </c>
      <c r="N31" s="3">
        <f t="shared" si="8"/>
        <v>69</v>
      </c>
      <c r="O31" s="69">
        <v>9</v>
      </c>
      <c r="P31" s="69">
        <v>0</v>
      </c>
      <c r="Q31" s="69">
        <v>47</v>
      </c>
      <c r="R31" s="58">
        <v>0</v>
      </c>
      <c r="S31" s="58">
        <v>0</v>
      </c>
      <c r="T31" s="58">
        <v>0</v>
      </c>
      <c r="U31" s="58">
        <v>0</v>
      </c>
      <c r="V31" s="58">
        <v>0</v>
      </c>
      <c r="W31" s="3">
        <f t="shared" si="5"/>
        <v>125</v>
      </c>
    </row>
    <row r="32" spans="1:23" ht="18" customHeight="1">
      <c r="A32" s="103">
        <v>23</v>
      </c>
      <c r="B32" s="10" t="s">
        <v>141</v>
      </c>
      <c r="C32" s="37">
        <v>0</v>
      </c>
      <c r="D32" s="37">
        <v>17</v>
      </c>
      <c r="E32" s="37">
        <v>10</v>
      </c>
      <c r="F32" s="3">
        <f t="shared" si="6"/>
        <v>27</v>
      </c>
      <c r="G32" s="37">
        <v>0</v>
      </c>
      <c r="H32" s="37">
        <v>1</v>
      </c>
      <c r="I32" s="37">
        <v>1</v>
      </c>
      <c r="J32" s="3">
        <f t="shared" si="7"/>
        <v>2</v>
      </c>
      <c r="K32" s="37">
        <f t="shared" si="1"/>
        <v>0</v>
      </c>
      <c r="L32" s="37">
        <f t="shared" si="2"/>
        <v>18</v>
      </c>
      <c r="M32" s="37">
        <f t="shared" si="3"/>
        <v>11</v>
      </c>
      <c r="N32" s="3">
        <f t="shared" si="8"/>
        <v>29</v>
      </c>
      <c r="O32" s="69">
        <v>25</v>
      </c>
      <c r="P32" s="69">
        <v>16</v>
      </c>
      <c r="Q32" s="69">
        <v>30</v>
      </c>
      <c r="R32" s="58">
        <v>0</v>
      </c>
      <c r="S32" s="58">
        <v>0</v>
      </c>
      <c r="T32" s="58">
        <v>0</v>
      </c>
      <c r="U32" s="58">
        <v>0</v>
      </c>
      <c r="V32" s="58">
        <v>0</v>
      </c>
      <c r="W32" s="3">
        <f t="shared" si="5"/>
        <v>100</v>
      </c>
    </row>
    <row r="33" spans="1:23" ht="18" customHeight="1">
      <c r="A33" s="103">
        <v>24</v>
      </c>
      <c r="B33" s="141" t="s">
        <v>40</v>
      </c>
      <c r="C33" s="38">
        <v>0</v>
      </c>
      <c r="D33" s="38">
        <v>18</v>
      </c>
      <c r="E33" s="38">
        <v>10</v>
      </c>
      <c r="F33" s="3">
        <f t="shared" si="6"/>
        <v>28</v>
      </c>
      <c r="G33" s="38">
        <v>0</v>
      </c>
      <c r="H33" s="38">
        <v>0</v>
      </c>
      <c r="I33" s="38">
        <v>0</v>
      </c>
      <c r="J33" s="3">
        <f t="shared" si="7"/>
        <v>0</v>
      </c>
      <c r="K33" s="37">
        <f t="shared" si="1"/>
        <v>0</v>
      </c>
      <c r="L33" s="37">
        <f t="shared" si="2"/>
        <v>18</v>
      </c>
      <c r="M33" s="37">
        <f t="shared" si="3"/>
        <v>10</v>
      </c>
      <c r="N33" s="3">
        <f t="shared" si="8"/>
        <v>28</v>
      </c>
      <c r="O33" s="70">
        <v>57</v>
      </c>
      <c r="P33" s="70">
        <v>0</v>
      </c>
      <c r="Q33" s="70">
        <v>0</v>
      </c>
      <c r="R33" s="58">
        <v>0</v>
      </c>
      <c r="S33" s="58">
        <v>0</v>
      </c>
      <c r="T33" s="58">
        <v>0</v>
      </c>
      <c r="U33" s="58">
        <v>0</v>
      </c>
      <c r="V33" s="58">
        <v>0</v>
      </c>
      <c r="W33" s="3">
        <f t="shared" si="5"/>
        <v>85</v>
      </c>
    </row>
    <row r="34" spans="1:23" ht="18" customHeight="1">
      <c r="A34" s="103">
        <v>25</v>
      </c>
      <c r="B34" s="101" t="s">
        <v>41</v>
      </c>
      <c r="C34" s="38">
        <v>0</v>
      </c>
      <c r="D34" s="38">
        <v>30</v>
      </c>
      <c r="E34" s="38">
        <v>12</v>
      </c>
      <c r="F34" s="3">
        <f t="shared" si="6"/>
        <v>42</v>
      </c>
      <c r="G34" s="38">
        <v>0</v>
      </c>
      <c r="H34" s="38">
        <v>0</v>
      </c>
      <c r="I34" s="38">
        <v>1</v>
      </c>
      <c r="J34" s="3">
        <f t="shared" si="7"/>
        <v>1</v>
      </c>
      <c r="K34" s="37">
        <f t="shared" si="1"/>
        <v>0</v>
      </c>
      <c r="L34" s="37">
        <f t="shared" si="2"/>
        <v>30</v>
      </c>
      <c r="M34" s="37">
        <f t="shared" si="3"/>
        <v>13</v>
      </c>
      <c r="N34" s="3">
        <f t="shared" si="8"/>
        <v>43</v>
      </c>
      <c r="O34" s="70">
        <v>111</v>
      </c>
      <c r="P34" s="70">
        <v>4</v>
      </c>
      <c r="Q34" s="70">
        <v>129</v>
      </c>
      <c r="R34" s="58">
        <v>0</v>
      </c>
      <c r="S34" s="58">
        <v>0</v>
      </c>
      <c r="T34" s="58">
        <v>0</v>
      </c>
      <c r="U34" s="58">
        <v>0</v>
      </c>
      <c r="V34" s="58">
        <v>0</v>
      </c>
      <c r="W34" s="3">
        <f t="shared" si="5"/>
        <v>287</v>
      </c>
    </row>
    <row r="35" spans="1:23" ht="18" customHeight="1">
      <c r="A35" s="103">
        <v>26</v>
      </c>
      <c r="B35" s="11" t="s">
        <v>42</v>
      </c>
      <c r="C35" s="38">
        <v>16</v>
      </c>
      <c r="D35" s="38">
        <v>1</v>
      </c>
      <c r="E35" s="38">
        <v>1</v>
      </c>
      <c r="F35" s="3">
        <f t="shared" si="6"/>
        <v>18</v>
      </c>
      <c r="G35" s="38">
        <v>12</v>
      </c>
      <c r="H35" s="38">
        <v>1</v>
      </c>
      <c r="I35" s="38">
        <v>1</v>
      </c>
      <c r="J35" s="3">
        <f t="shared" si="7"/>
        <v>14</v>
      </c>
      <c r="K35" s="37">
        <f t="shared" si="1"/>
        <v>28</v>
      </c>
      <c r="L35" s="37">
        <f t="shared" si="2"/>
        <v>2</v>
      </c>
      <c r="M35" s="37">
        <f t="shared" si="3"/>
        <v>2</v>
      </c>
      <c r="N35" s="3">
        <f t="shared" si="8"/>
        <v>32</v>
      </c>
      <c r="O35" s="70">
        <v>0</v>
      </c>
      <c r="P35" s="70">
        <v>0</v>
      </c>
      <c r="Q35" s="70">
        <v>20</v>
      </c>
      <c r="R35" s="58">
        <v>14</v>
      </c>
      <c r="S35" s="58">
        <v>0</v>
      </c>
      <c r="T35" s="58">
        <v>0</v>
      </c>
      <c r="U35" s="58">
        <v>0</v>
      </c>
      <c r="V35" s="58">
        <v>3</v>
      </c>
      <c r="W35" s="3">
        <f t="shared" si="5"/>
        <v>69</v>
      </c>
    </row>
    <row r="36" spans="1:23" ht="18" customHeight="1">
      <c r="A36" s="103">
        <v>27</v>
      </c>
      <c r="B36" s="139" t="s">
        <v>107</v>
      </c>
      <c r="C36" s="38">
        <v>0</v>
      </c>
      <c r="D36" s="38">
        <v>1</v>
      </c>
      <c r="E36" s="38">
        <v>0</v>
      </c>
      <c r="F36" s="3">
        <f>SUM(C36:E36)</f>
        <v>1</v>
      </c>
      <c r="G36" s="38">
        <v>0</v>
      </c>
      <c r="H36" s="38">
        <v>0</v>
      </c>
      <c r="I36" s="38">
        <v>0</v>
      </c>
      <c r="J36" s="3">
        <f>SUM(G36:I36)</f>
        <v>0</v>
      </c>
      <c r="K36" s="37">
        <f t="shared" si="1"/>
        <v>0</v>
      </c>
      <c r="L36" s="37">
        <f t="shared" si="2"/>
        <v>1</v>
      </c>
      <c r="M36" s="37">
        <f t="shared" si="3"/>
        <v>0</v>
      </c>
      <c r="N36" s="3">
        <f t="shared" si="8"/>
        <v>1</v>
      </c>
      <c r="O36" s="70">
        <v>0</v>
      </c>
      <c r="P36" s="70">
        <v>0</v>
      </c>
      <c r="Q36" s="70">
        <v>7</v>
      </c>
      <c r="R36" s="48">
        <v>0</v>
      </c>
      <c r="S36" s="48">
        <v>0</v>
      </c>
      <c r="T36" s="48">
        <v>0</v>
      </c>
      <c r="U36" s="58">
        <v>0</v>
      </c>
      <c r="V36" s="58">
        <v>0</v>
      </c>
      <c r="W36" s="3">
        <f t="shared" si="5"/>
        <v>8</v>
      </c>
    </row>
    <row r="37" spans="1:23" ht="18" customHeight="1">
      <c r="A37" s="103">
        <v>28</v>
      </c>
      <c r="B37" s="11" t="s">
        <v>102</v>
      </c>
      <c r="C37" s="38">
        <v>0</v>
      </c>
      <c r="D37" s="38">
        <v>0</v>
      </c>
      <c r="E37" s="38">
        <v>0</v>
      </c>
      <c r="F37" s="3">
        <f aca="true" t="shared" si="9" ref="F37:F42">SUM(C37:E37)</f>
        <v>0</v>
      </c>
      <c r="G37" s="38">
        <v>5</v>
      </c>
      <c r="H37" s="38">
        <v>4</v>
      </c>
      <c r="I37" s="38">
        <v>2</v>
      </c>
      <c r="J37" s="3">
        <f aca="true" t="shared" si="10" ref="J37:J43">SUM(G37:I37)</f>
        <v>11</v>
      </c>
      <c r="K37" s="37">
        <f t="shared" si="1"/>
        <v>5</v>
      </c>
      <c r="L37" s="37">
        <f t="shared" si="2"/>
        <v>4</v>
      </c>
      <c r="M37" s="37">
        <f t="shared" si="3"/>
        <v>2</v>
      </c>
      <c r="N37" s="3">
        <f aca="true" t="shared" si="11" ref="N37:N47">SUM(F37,J37)</f>
        <v>11</v>
      </c>
      <c r="O37" s="70">
        <v>0</v>
      </c>
      <c r="P37" s="70">
        <v>0</v>
      </c>
      <c r="Q37" s="70">
        <v>7</v>
      </c>
      <c r="R37" s="48">
        <v>0</v>
      </c>
      <c r="S37" s="48">
        <v>0</v>
      </c>
      <c r="T37" s="48">
        <v>0</v>
      </c>
      <c r="U37" s="58">
        <v>0</v>
      </c>
      <c r="V37" s="58">
        <v>0</v>
      </c>
      <c r="W37" s="3">
        <f t="shared" si="5"/>
        <v>18</v>
      </c>
    </row>
    <row r="38" spans="1:23" ht="18" customHeight="1">
      <c r="A38" s="103">
        <v>29</v>
      </c>
      <c r="B38" s="11" t="s">
        <v>101</v>
      </c>
      <c r="C38" s="38">
        <v>3</v>
      </c>
      <c r="D38" s="38">
        <v>0</v>
      </c>
      <c r="E38" s="38">
        <v>1</v>
      </c>
      <c r="F38" s="3">
        <f t="shared" si="9"/>
        <v>4</v>
      </c>
      <c r="G38" s="38">
        <v>5</v>
      </c>
      <c r="H38" s="38">
        <v>0</v>
      </c>
      <c r="I38" s="38">
        <v>0</v>
      </c>
      <c r="J38" s="3">
        <f t="shared" si="10"/>
        <v>5</v>
      </c>
      <c r="K38" s="37">
        <f t="shared" si="1"/>
        <v>8</v>
      </c>
      <c r="L38" s="37">
        <f t="shared" si="2"/>
        <v>0</v>
      </c>
      <c r="M38" s="37">
        <f t="shared" si="3"/>
        <v>1</v>
      </c>
      <c r="N38" s="3">
        <f t="shared" si="11"/>
        <v>9</v>
      </c>
      <c r="O38" s="70">
        <v>0</v>
      </c>
      <c r="P38" s="70">
        <v>0</v>
      </c>
      <c r="Q38" s="70">
        <v>11</v>
      </c>
      <c r="R38" s="48">
        <v>0</v>
      </c>
      <c r="S38" s="48">
        <v>0</v>
      </c>
      <c r="T38" s="48">
        <v>0</v>
      </c>
      <c r="U38" s="58">
        <v>0</v>
      </c>
      <c r="V38" s="58">
        <v>0</v>
      </c>
      <c r="W38" s="3">
        <f t="shared" si="5"/>
        <v>20</v>
      </c>
    </row>
    <row r="39" spans="1:23" ht="18" customHeight="1">
      <c r="A39" s="103">
        <v>30</v>
      </c>
      <c r="B39" s="140" t="s">
        <v>106</v>
      </c>
      <c r="C39" s="38">
        <v>0</v>
      </c>
      <c r="D39" s="38">
        <v>0</v>
      </c>
      <c r="E39" s="38">
        <v>0</v>
      </c>
      <c r="F39" s="3">
        <f t="shared" si="9"/>
        <v>0</v>
      </c>
      <c r="G39" s="38">
        <v>0</v>
      </c>
      <c r="H39" s="38">
        <v>1</v>
      </c>
      <c r="I39" s="38">
        <v>2</v>
      </c>
      <c r="J39" s="3">
        <f t="shared" si="10"/>
        <v>3</v>
      </c>
      <c r="K39" s="37">
        <f t="shared" si="1"/>
        <v>0</v>
      </c>
      <c r="L39" s="37">
        <f t="shared" si="2"/>
        <v>1</v>
      </c>
      <c r="M39" s="37">
        <f t="shared" si="3"/>
        <v>2</v>
      </c>
      <c r="N39" s="3">
        <f t="shared" si="11"/>
        <v>3</v>
      </c>
      <c r="O39" s="70">
        <v>0</v>
      </c>
      <c r="P39" s="70">
        <v>0</v>
      </c>
      <c r="Q39" s="70">
        <v>5</v>
      </c>
      <c r="R39" s="48">
        <v>4</v>
      </c>
      <c r="S39" s="48">
        <v>0</v>
      </c>
      <c r="T39" s="48">
        <v>0</v>
      </c>
      <c r="U39" s="58">
        <v>0</v>
      </c>
      <c r="V39" s="58">
        <v>0</v>
      </c>
      <c r="W39" s="3">
        <f t="shared" si="5"/>
        <v>12</v>
      </c>
    </row>
    <row r="40" spans="1:23" ht="18" customHeight="1">
      <c r="A40" s="103">
        <v>31</v>
      </c>
      <c r="B40" s="141" t="s">
        <v>245</v>
      </c>
      <c r="C40" s="38">
        <v>0</v>
      </c>
      <c r="D40" s="38">
        <v>0</v>
      </c>
      <c r="E40" s="38">
        <v>0</v>
      </c>
      <c r="F40" s="3">
        <f t="shared" si="9"/>
        <v>0</v>
      </c>
      <c r="G40" s="38">
        <v>0</v>
      </c>
      <c r="H40" s="38">
        <v>1</v>
      </c>
      <c r="I40" s="38">
        <v>3</v>
      </c>
      <c r="J40" s="3">
        <f t="shared" si="10"/>
        <v>4</v>
      </c>
      <c r="K40" s="37">
        <f t="shared" si="1"/>
        <v>0</v>
      </c>
      <c r="L40" s="37">
        <f t="shared" si="2"/>
        <v>1</v>
      </c>
      <c r="M40" s="37">
        <f t="shared" si="3"/>
        <v>3</v>
      </c>
      <c r="N40" s="3">
        <f t="shared" si="11"/>
        <v>4</v>
      </c>
      <c r="O40" s="70">
        <v>0</v>
      </c>
      <c r="P40" s="70">
        <v>1</v>
      </c>
      <c r="Q40" s="70">
        <v>0</v>
      </c>
      <c r="R40" s="48">
        <v>2</v>
      </c>
      <c r="S40" s="48">
        <v>0</v>
      </c>
      <c r="T40" s="48">
        <v>0</v>
      </c>
      <c r="U40" s="58">
        <v>0</v>
      </c>
      <c r="V40" s="58">
        <v>0</v>
      </c>
      <c r="W40" s="3">
        <f t="shared" si="5"/>
        <v>7</v>
      </c>
    </row>
    <row r="41" spans="1:23" ht="18" customHeight="1">
      <c r="A41" s="103">
        <v>32</v>
      </c>
      <c r="B41" s="11" t="s">
        <v>124</v>
      </c>
      <c r="C41" s="38">
        <v>0</v>
      </c>
      <c r="D41" s="38">
        <v>0</v>
      </c>
      <c r="E41" s="38">
        <v>0</v>
      </c>
      <c r="F41" s="3">
        <f t="shared" si="9"/>
        <v>0</v>
      </c>
      <c r="G41" s="38">
        <v>0</v>
      </c>
      <c r="H41" s="38">
        <v>0</v>
      </c>
      <c r="I41" s="38">
        <v>0</v>
      </c>
      <c r="J41" s="3">
        <f t="shared" si="10"/>
        <v>0</v>
      </c>
      <c r="K41" s="37">
        <f t="shared" si="1"/>
        <v>0</v>
      </c>
      <c r="L41" s="37">
        <f t="shared" si="2"/>
        <v>0</v>
      </c>
      <c r="M41" s="37">
        <f t="shared" si="3"/>
        <v>0</v>
      </c>
      <c r="N41" s="3">
        <f t="shared" si="11"/>
        <v>0</v>
      </c>
      <c r="O41" s="70">
        <v>0</v>
      </c>
      <c r="P41" s="70">
        <v>0</v>
      </c>
      <c r="Q41" s="70">
        <v>9</v>
      </c>
      <c r="R41" s="48">
        <v>0</v>
      </c>
      <c r="S41" s="48">
        <v>0</v>
      </c>
      <c r="T41" s="48">
        <v>0</v>
      </c>
      <c r="U41" s="58">
        <v>0</v>
      </c>
      <c r="V41" s="58">
        <v>0</v>
      </c>
      <c r="W41" s="3">
        <f t="shared" si="5"/>
        <v>9</v>
      </c>
    </row>
    <row r="42" spans="1:23" ht="18" customHeight="1">
      <c r="A42" s="103">
        <v>33</v>
      </c>
      <c r="B42" s="11" t="s">
        <v>118</v>
      </c>
      <c r="C42" s="38">
        <v>0</v>
      </c>
      <c r="D42" s="38">
        <v>1</v>
      </c>
      <c r="E42" s="38">
        <v>0</v>
      </c>
      <c r="F42" s="3">
        <f t="shared" si="9"/>
        <v>1</v>
      </c>
      <c r="G42" s="38">
        <v>0</v>
      </c>
      <c r="H42" s="38">
        <v>1</v>
      </c>
      <c r="I42" s="38">
        <v>0</v>
      </c>
      <c r="J42" s="3">
        <f t="shared" si="10"/>
        <v>1</v>
      </c>
      <c r="K42" s="37">
        <f t="shared" si="1"/>
        <v>0</v>
      </c>
      <c r="L42" s="37">
        <f t="shared" si="2"/>
        <v>2</v>
      </c>
      <c r="M42" s="37">
        <f t="shared" si="3"/>
        <v>0</v>
      </c>
      <c r="N42" s="3">
        <f t="shared" si="11"/>
        <v>2</v>
      </c>
      <c r="O42" s="70">
        <v>0</v>
      </c>
      <c r="P42" s="70">
        <v>0</v>
      </c>
      <c r="Q42" s="70">
        <v>0</v>
      </c>
      <c r="R42" s="48">
        <v>11</v>
      </c>
      <c r="S42" s="48">
        <v>0</v>
      </c>
      <c r="T42" s="48">
        <v>0</v>
      </c>
      <c r="U42" s="58">
        <v>0</v>
      </c>
      <c r="V42" s="58">
        <v>0</v>
      </c>
      <c r="W42" s="3">
        <f t="shared" si="5"/>
        <v>13</v>
      </c>
    </row>
    <row r="43" spans="1:23" ht="18" customHeight="1">
      <c r="A43" s="103">
        <v>34</v>
      </c>
      <c r="B43" s="11" t="s">
        <v>125</v>
      </c>
      <c r="C43" s="38">
        <v>0</v>
      </c>
      <c r="D43" s="38">
        <v>0</v>
      </c>
      <c r="E43" s="38">
        <v>0</v>
      </c>
      <c r="F43" s="149">
        <f aca="true" t="shared" si="12" ref="F43:F48">SUM(C43:E43)</f>
        <v>0</v>
      </c>
      <c r="G43" s="38">
        <v>0</v>
      </c>
      <c r="H43" s="38">
        <v>0</v>
      </c>
      <c r="I43" s="38">
        <v>0</v>
      </c>
      <c r="J43" s="149">
        <f t="shared" si="10"/>
        <v>0</v>
      </c>
      <c r="K43" s="37">
        <f t="shared" si="1"/>
        <v>0</v>
      </c>
      <c r="L43" s="37">
        <f t="shared" si="2"/>
        <v>0</v>
      </c>
      <c r="M43" s="37">
        <f t="shared" si="3"/>
        <v>0</v>
      </c>
      <c r="N43" s="3">
        <f t="shared" si="11"/>
        <v>0</v>
      </c>
      <c r="O43" s="70">
        <v>0</v>
      </c>
      <c r="P43" s="70">
        <v>0</v>
      </c>
      <c r="Q43" s="70">
        <v>5</v>
      </c>
      <c r="R43" s="48">
        <v>0</v>
      </c>
      <c r="S43" s="48">
        <v>0</v>
      </c>
      <c r="T43" s="48">
        <v>0</v>
      </c>
      <c r="U43" s="48">
        <v>0</v>
      </c>
      <c r="V43" s="48">
        <v>0</v>
      </c>
      <c r="W43" s="3">
        <f t="shared" si="5"/>
        <v>5</v>
      </c>
    </row>
    <row r="44" spans="1:23" ht="18" customHeight="1">
      <c r="A44" s="103">
        <v>35</v>
      </c>
      <c r="B44" s="139" t="s">
        <v>251</v>
      </c>
      <c r="C44" s="38">
        <v>0</v>
      </c>
      <c r="D44" s="38">
        <v>0</v>
      </c>
      <c r="E44" s="38">
        <v>0</v>
      </c>
      <c r="F44" s="149">
        <f>SUM(C44:E44)</f>
        <v>0</v>
      </c>
      <c r="G44" s="38">
        <v>0</v>
      </c>
      <c r="H44" s="38">
        <v>0</v>
      </c>
      <c r="I44" s="38">
        <v>0</v>
      </c>
      <c r="J44" s="149">
        <f>SUM(G44:I44)</f>
        <v>0</v>
      </c>
      <c r="K44" s="37">
        <f t="shared" si="1"/>
        <v>0</v>
      </c>
      <c r="L44" s="37">
        <f t="shared" si="2"/>
        <v>0</v>
      </c>
      <c r="M44" s="37">
        <f t="shared" si="3"/>
        <v>0</v>
      </c>
      <c r="N44" s="3">
        <f>SUM(F44,J44)</f>
        <v>0</v>
      </c>
      <c r="O44" s="70">
        <v>0</v>
      </c>
      <c r="P44" s="70">
        <v>0</v>
      </c>
      <c r="Q44" s="70">
        <v>0</v>
      </c>
      <c r="R44" s="48">
        <v>1</v>
      </c>
      <c r="S44" s="48">
        <v>0</v>
      </c>
      <c r="T44" s="48">
        <v>0</v>
      </c>
      <c r="U44" s="48">
        <v>0</v>
      </c>
      <c r="V44" s="48">
        <v>0</v>
      </c>
      <c r="W44" s="3">
        <f t="shared" si="5"/>
        <v>1</v>
      </c>
    </row>
    <row r="45" spans="1:23" ht="18" customHeight="1">
      <c r="A45" s="103">
        <v>36</v>
      </c>
      <c r="B45" s="10" t="s">
        <v>184</v>
      </c>
      <c r="C45" s="37">
        <v>0</v>
      </c>
      <c r="D45" s="37">
        <v>0</v>
      </c>
      <c r="E45" s="37">
        <v>0</v>
      </c>
      <c r="F45" s="3">
        <f t="shared" si="12"/>
        <v>0</v>
      </c>
      <c r="G45" s="37">
        <v>0</v>
      </c>
      <c r="H45" s="37">
        <v>0</v>
      </c>
      <c r="I45" s="37">
        <v>0</v>
      </c>
      <c r="J45" s="3">
        <f>SUM(G45:I45)</f>
        <v>0</v>
      </c>
      <c r="K45" s="37">
        <f t="shared" si="1"/>
        <v>0</v>
      </c>
      <c r="L45" s="37">
        <f t="shared" si="2"/>
        <v>0</v>
      </c>
      <c r="M45" s="37">
        <f t="shared" si="3"/>
        <v>0</v>
      </c>
      <c r="N45" s="3">
        <f t="shared" si="11"/>
        <v>0</v>
      </c>
      <c r="O45" s="69">
        <v>0</v>
      </c>
      <c r="P45" s="69">
        <v>0</v>
      </c>
      <c r="Q45" s="69">
        <v>56</v>
      </c>
      <c r="R45" s="58">
        <v>0</v>
      </c>
      <c r="S45" s="58">
        <v>0</v>
      </c>
      <c r="T45" s="58">
        <v>0</v>
      </c>
      <c r="U45" s="58">
        <v>0</v>
      </c>
      <c r="V45" s="58">
        <v>0</v>
      </c>
      <c r="W45" s="3">
        <f t="shared" si="5"/>
        <v>56</v>
      </c>
    </row>
    <row r="46" spans="1:23" ht="18" customHeight="1">
      <c r="A46" s="103">
        <v>37</v>
      </c>
      <c r="B46" s="84" t="s">
        <v>185</v>
      </c>
      <c r="C46" s="78">
        <v>0</v>
      </c>
      <c r="D46" s="78">
        <v>0</v>
      </c>
      <c r="E46" s="78">
        <v>0</v>
      </c>
      <c r="F46" s="3">
        <f t="shared" si="12"/>
        <v>0</v>
      </c>
      <c r="G46" s="78">
        <v>0</v>
      </c>
      <c r="H46" s="78">
        <v>0</v>
      </c>
      <c r="I46" s="78">
        <v>0</v>
      </c>
      <c r="J46" s="3">
        <f>SUM(G46:I46)</f>
        <v>0</v>
      </c>
      <c r="K46" s="37">
        <f t="shared" si="1"/>
        <v>0</v>
      </c>
      <c r="L46" s="37">
        <f t="shared" si="2"/>
        <v>0</v>
      </c>
      <c r="M46" s="37">
        <f t="shared" si="3"/>
        <v>0</v>
      </c>
      <c r="N46" s="3">
        <f t="shared" si="11"/>
        <v>0</v>
      </c>
      <c r="O46" s="85">
        <v>0</v>
      </c>
      <c r="P46" s="70">
        <v>0</v>
      </c>
      <c r="Q46" s="85">
        <v>38</v>
      </c>
      <c r="R46" s="86">
        <v>0</v>
      </c>
      <c r="S46" s="86">
        <v>0</v>
      </c>
      <c r="T46" s="86">
        <v>0</v>
      </c>
      <c r="U46" s="48">
        <v>0</v>
      </c>
      <c r="V46" s="48">
        <v>0</v>
      </c>
      <c r="W46" s="3">
        <f t="shared" si="5"/>
        <v>38</v>
      </c>
    </row>
    <row r="47" spans="1:23" ht="18" customHeight="1">
      <c r="A47" s="103">
        <v>38</v>
      </c>
      <c r="B47" s="84" t="s">
        <v>186</v>
      </c>
      <c r="C47" s="78">
        <v>0</v>
      </c>
      <c r="D47" s="78">
        <v>0</v>
      </c>
      <c r="E47" s="78">
        <v>0</v>
      </c>
      <c r="F47" s="3">
        <f t="shared" si="12"/>
        <v>0</v>
      </c>
      <c r="G47" s="78">
        <v>0</v>
      </c>
      <c r="H47" s="78">
        <v>0</v>
      </c>
      <c r="I47" s="78">
        <v>0</v>
      </c>
      <c r="J47" s="3">
        <f>SUM(G47:I47)</f>
        <v>0</v>
      </c>
      <c r="K47" s="37">
        <f t="shared" si="1"/>
        <v>0</v>
      </c>
      <c r="L47" s="37">
        <f t="shared" si="2"/>
        <v>0</v>
      </c>
      <c r="M47" s="37">
        <f t="shared" si="3"/>
        <v>0</v>
      </c>
      <c r="N47" s="3">
        <f t="shared" si="11"/>
        <v>0</v>
      </c>
      <c r="O47" s="85">
        <v>0</v>
      </c>
      <c r="P47" s="70">
        <v>0</v>
      </c>
      <c r="Q47" s="85">
        <v>1</v>
      </c>
      <c r="R47" s="86">
        <v>0</v>
      </c>
      <c r="S47" s="86">
        <v>0</v>
      </c>
      <c r="T47" s="86">
        <v>0</v>
      </c>
      <c r="U47" s="61">
        <v>0</v>
      </c>
      <c r="V47" s="61">
        <v>0</v>
      </c>
      <c r="W47" s="3">
        <f t="shared" si="5"/>
        <v>1</v>
      </c>
    </row>
    <row r="48" spans="1:23" ht="18" customHeight="1">
      <c r="A48" s="103"/>
      <c r="B48" s="84" t="s">
        <v>190</v>
      </c>
      <c r="C48" s="78">
        <f>SUM(C49:C55,C58:C66)</f>
        <v>256</v>
      </c>
      <c r="D48" s="78">
        <f>SUM(D49:D55,D58:D66)</f>
        <v>121</v>
      </c>
      <c r="E48" s="78">
        <f>SUM(E49:E55,E58:E66)</f>
        <v>128</v>
      </c>
      <c r="F48" s="3">
        <f t="shared" si="12"/>
        <v>505</v>
      </c>
      <c r="G48" s="78">
        <f>SUM(G49:G55,G58:G66)</f>
        <v>93</v>
      </c>
      <c r="H48" s="78">
        <f>SUM(H49:H55,H58:H66)</f>
        <v>17</v>
      </c>
      <c r="I48" s="78">
        <f>SUM(I49:I55,I58:I66)</f>
        <v>10</v>
      </c>
      <c r="J48" s="3">
        <f>SUM(G48:I48)</f>
        <v>120</v>
      </c>
      <c r="K48" s="37">
        <f t="shared" si="1"/>
        <v>349</v>
      </c>
      <c r="L48" s="37">
        <f t="shared" si="2"/>
        <v>138</v>
      </c>
      <c r="M48" s="37">
        <f t="shared" si="3"/>
        <v>138</v>
      </c>
      <c r="N48" s="3">
        <f>SUM(K48:M48)</f>
        <v>625</v>
      </c>
      <c r="O48" s="85">
        <f aca="true" t="shared" si="13" ref="O48:V48">SUM(O49:O55,O58:O66)</f>
        <v>428</v>
      </c>
      <c r="P48" s="85">
        <f t="shared" si="13"/>
        <v>70</v>
      </c>
      <c r="Q48" s="85">
        <f t="shared" si="13"/>
        <v>487</v>
      </c>
      <c r="R48" s="85">
        <f t="shared" si="13"/>
        <v>79</v>
      </c>
      <c r="S48" s="85">
        <f t="shared" si="13"/>
        <v>0</v>
      </c>
      <c r="T48" s="85">
        <f t="shared" si="13"/>
        <v>7</v>
      </c>
      <c r="U48" s="85">
        <f t="shared" si="13"/>
        <v>0</v>
      </c>
      <c r="V48" s="85">
        <f t="shared" si="13"/>
        <v>2</v>
      </c>
      <c r="W48" s="3">
        <f t="shared" si="5"/>
        <v>1698</v>
      </c>
    </row>
    <row r="49" spans="1:23" ht="18" customHeight="1">
      <c r="A49" s="103">
        <v>39</v>
      </c>
      <c r="B49" s="84" t="s">
        <v>166</v>
      </c>
      <c r="C49" s="78">
        <v>0</v>
      </c>
      <c r="D49" s="78">
        <v>24</v>
      </c>
      <c r="E49" s="78">
        <v>51</v>
      </c>
      <c r="F49" s="4">
        <f t="shared" si="6"/>
        <v>75</v>
      </c>
      <c r="G49" s="78">
        <v>0</v>
      </c>
      <c r="H49" s="78">
        <v>4</v>
      </c>
      <c r="I49" s="78">
        <v>4</v>
      </c>
      <c r="J49" s="4">
        <f t="shared" si="7"/>
        <v>8</v>
      </c>
      <c r="K49" s="47">
        <f t="shared" si="1"/>
        <v>0</v>
      </c>
      <c r="L49" s="47">
        <f t="shared" si="2"/>
        <v>28</v>
      </c>
      <c r="M49" s="47">
        <f t="shared" si="3"/>
        <v>55</v>
      </c>
      <c r="N49" s="4">
        <f>SUM(F49,J49)</f>
        <v>83</v>
      </c>
      <c r="O49" s="85">
        <v>185</v>
      </c>
      <c r="P49" s="85">
        <v>0</v>
      </c>
      <c r="Q49" s="85">
        <v>92</v>
      </c>
      <c r="R49" s="86">
        <v>56</v>
      </c>
      <c r="S49" s="86">
        <v>0</v>
      </c>
      <c r="T49" s="86">
        <v>0</v>
      </c>
      <c r="U49" s="86">
        <v>0</v>
      </c>
      <c r="V49" s="86">
        <v>0</v>
      </c>
      <c r="W49" s="4">
        <f t="shared" si="5"/>
        <v>416</v>
      </c>
    </row>
    <row r="50" spans="1:23" ht="18" customHeight="1">
      <c r="A50" s="103">
        <v>40</v>
      </c>
      <c r="B50" s="11" t="s">
        <v>167</v>
      </c>
      <c r="C50" s="38">
        <v>101</v>
      </c>
      <c r="D50" s="38">
        <v>23</v>
      </c>
      <c r="E50" s="38">
        <v>20</v>
      </c>
      <c r="F50" s="149">
        <f>SUM(C50:E50)</f>
        <v>144</v>
      </c>
      <c r="G50" s="38">
        <v>33</v>
      </c>
      <c r="H50" s="38">
        <v>2</v>
      </c>
      <c r="I50" s="38">
        <v>1</v>
      </c>
      <c r="J50" s="149">
        <f>SUM(G50:I50)</f>
        <v>36</v>
      </c>
      <c r="K50" s="38">
        <f aca="true" t="shared" si="14" ref="K50:M51">SUM(C50,G50)</f>
        <v>134</v>
      </c>
      <c r="L50" s="38">
        <f t="shared" si="14"/>
        <v>25</v>
      </c>
      <c r="M50" s="38">
        <f t="shared" si="14"/>
        <v>21</v>
      </c>
      <c r="N50" s="149">
        <f>SUM(F50,J50)</f>
        <v>180</v>
      </c>
      <c r="O50" s="70">
        <v>84</v>
      </c>
      <c r="P50" s="70">
        <v>1</v>
      </c>
      <c r="Q50" s="70">
        <v>28</v>
      </c>
      <c r="R50" s="48">
        <v>9</v>
      </c>
      <c r="S50" s="48">
        <v>0</v>
      </c>
      <c r="T50" s="48">
        <v>1</v>
      </c>
      <c r="U50" s="48">
        <v>0</v>
      </c>
      <c r="V50" s="48">
        <v>0</v>
      </c>
      <c r="W50" s="149">
        <f>SUM(N50:V50)</f>
        <v>303</v>
      </c>
    </row>
    <row r="51" spans="1:23" ht="18" customHeight="1">
      <c r="A51" s="103">
        <v>41</v>
      </c>
      <c r="B51" s="189" t="s">
        <v>168</v>
      </c>
      <c r="C51" s="47">
        <v>0</v>
      </c>
      <c r="D51" s="47">
        <v>0</v>
      </c>
      <c r="E51" s="47">
        <v>0</v>
      </c>
      <c r="F51" s="4">
        <f>SUM(C51:E51)</f>
        <v>0</v>
      </c>
      <c r="G51" s="47">
        <v>0</v>
      </c>
      <c r="H51" s="47">
        <v>0</v>
      </c>
      <c r="I51" s="47">
        <v>0</v>
      </c>
      <c r="J51" s="4">
        <f>SUM(G51:I51)</f>
        <v>0</v>
      </c>
      <c r="K51" s="47">
        <f t="shared" si="14"/>
        <v>0</v>
      </c>
      <c r="L51" s="47">
        <f t="shared" si="14"/>
        <v>0</v>
      </c>
      <c r="M51" s="47">
        <f t="shared" si="14"/>
        <v>0</v>
      </c>
      <c r="N51" s="4">
        <f>SUM(F51,J51)</f>
        <v>0</v>
      </c>
      <c r="O51" s="190">
        <v>6</v>
      </c>
      <c r="P51" s="190">
        <v>0</v>
      </c>
      <c r="Q51" s="190">
        <v>4</v>
      </c>
      <c r="R51" s="61">
        <v>0</v>
      </c>
      <c r="S51" s="61">
        <v>0</v>
      </c>
      <c r="T51" s="61">
        <v>0</v>
      </c>
      <c r="U51" s="61">
        <v>0</v>
      </c>
      <c r="V51" s="61">
        <v>0</v>
      </c>
      <c r="W51" s="4">
        <f>SUM(N51:V51)</f>
        <v>10</v>
      </c>
    </row>
    <row r="52" spans="1:23" ht="18" customHeight="1">
      <c r="A52" s="104">
        <v>42</v>
      </c>
      <c r="B52" s="18" t="s">
        <v>169</v>
      </c>
      <c r="C52" s="427">
        <v>35</v>
      </c>
      <c r="D52" s="427">
        <v>6</v>
      </c>
      <c r="E52" s="427">
        <v>15</v>
      </c>
      <c r="F52" s="428">
        <f>SUM(C52:E52)</f>
        <v>56</v>
      </c>
      <c r="G52" s="427">
        <v>12</v>
      </c>
      <c r="H52" s="427">
        <v>0</v>
      </c>
      <c r="I52" s="427">
        <v>0</v>
      </c>
      <c r="J52" s="428">
        <f>SUM(G52:I52)</f>
        <v>12</v>
      </c>
      <c r="K52" s="427">
        <f>SUM(C52,G52)</f>
        <v>47</v>
      </c>
      <c r="L52" s="427">
        <f>SUM(D52,H52)</f>
        <v>6</v>
      </c>
      <c r="M52" s="427">
        <f>SUM(E52,I52)</f>
        <v>15</v>
      </c>
      <c r="N52" s="428">
        <f>SUM(F52,J52)</f>
        <v>68</v>
      </c>
      <c r="O52" s="429">
        <v>26</v>
      </c>
      <c r="P52" s="429">
        <v>0</v>
      </c>
      <c r="Q52" s="429">
        <v>51</v>
      </c>
      <c r="R52" s="430">
        <v>13</v>
      </c>
      <c r="S52" s="430">
        <v>0</v>
      </c>
      <c r="T52" s="430">
        <v>0</v>
      </c>
      <c r="U52" s="430">
        <v>0</v>
      </c>
      <c r="V52" s="430">
        <v>2</v>
      </c>
      <c r="W52" s="428">
        <f>SUM(N52:V52)</f>
        <v>160</v>
      </c>
    </row>
    <row r="53" spans="1:23" ht="18" customHeight="1">
      <c r="A53" s="156"/>
      <c r="B53" s="12"/>
      <c r="C53" s="77"/>
      <c r="D53" s="77"/>
      <c r="E53" s="77"/>
      <c r="F53" s="7"/>
      <c r="G53" s="77"/>
      <c r="H53" s="77"/>
      <c r="I53" s="77"/>
      <c r="J53" s="7"/>
      <c r="K53" s="77"/>
      <c r="L53" s="77"/>
      <c r="M53" s="77"/>
      <c r="N53" s="378" t="s">
        <v>256</v>
      </c>
      <c r="O53" s="157"/>
      <c r="P53" s="157"/>
      <c r="Q53" s="157"/>
      <c r="R53" s="158"/>
      <c r="S53" s="158"/>
      <c r="T53" s="158"/>
      <c r="U53" s="158"/>
      <c r="V53" s="158"/>
      <c r="W53" s="7"/>
    </row>
    <row r="54" spans="1:23" ht="18" customHeight="1">
      <c r="A54" s="151">
        <v>43</v>
      </c>
      <c r="B54" s="135" t="s">
        <v>8</v>
      </c>
      <c r="C54" s="152">
        <v>47</v>
      </c>
      <c r="D54" s="152">
        <v>4</v>
      </c>
      <c r="E54" s="152">
        <v>7</v>
      </c>
      <c r="F54" s="153">
        <f t="shared" si="6"/>
        <v>58</v>
      </c>
      <c r="G54" s="152">
        <v>27</v>
      </c>
      <c r="H54" s="152">
        <v>0</v>
      </c>
      <c r="I54" s="152">
        <v>0</v>
      </c>
      <c r="J54" s="153">
        <f t="shared" si="7"/>
        <v>27</v>
      </c>
      <c r="K54" s="152">
        <f t="shared" si="1"/>
        <v>74</v>
      </c>
      <c r="L54" s="152">
        <f t="shared" si="2"/>
        <v>4</v>
      </c>
      <c r="M54" s="152">
        <f t="shared" si="3"/>
        <v>7</v>
      </c>
      <c r="N54" s="153">
        <f aca="true" t="shared" si="15" ref="N54:N76">SUM(F54,J54)</f>
        <v>85</v>
      </c>
      <c r="O54" s="154">
        <v>10</v>
      </c>
      <c r="P54" s="154">
        <v>0</v>
      </c>
      <c r="Q54" s="154">
        <v>46</v>
      </c>
      <c r="R54" s="155">
        <v>1</v>
      </c>
      <c r="S54" s="155">
        <v>0</v>
      </c>
      <c r="T54" s="155">
        <v>6</v>
      </c>
      <c r="U54" s="155">
        <v>0</v>
      </c>
      <c r="V54" s="155">
        <v>0</v>
      </c>
      <c r="W54" s="153">
        <f t="shared" si="5"/>
        <v>148</v>
      </c>
    </row>
    <row r="55" spans="1:23" ht="18" customHeight="1">
      <c r="A55" s="103">
        <v>44</v>
      </c>
      <c r="B55" s="11" t="s">
        <v>170</v>
      </c>
      <c r="C55" s="38">
        <v>61</v>
      </c>
      <c r="D55" s="38">
        <v>2</v>
      </c>
      <c r="E55" s="38">
        <v>5</v>
      </c>
      <c r="F55" s="3">
        <f t="shared" si="6"/>
        <v>68</v>
      </c>
      <c r="G55" s="38">
        <v>9</v>
      </c>
      <c r="H55" s="38">
        <v>1</v>
      </c>
      <c r="I55" s="38">
        <v>0</v>
      </c>
      <c r="J55" s="3">
        <f t="shared" si="7"/>
        <v>10</v>
      </c>
      <c r="K55" s="37">
        <f t="shared" si="1"/>
        <v>70</v>
      </c>
      <c r="L55" s="37">
        <f t="shared" si="2"/>
        <v>3</v>
      </c>
      <c r="M55" s="37">
        <f t="shared" si="3"/>
        <v>5</v>
      </c>
      <c r="N55" s="3">
        <f t="shared" si="15"/>
        <v>78</v>
      </c>
      <c r="O55" s="70">
        <v>16</v>
      </c>
      <c r="P55" s="70">
        <v>0</v>
      </c>
      <c r="Q55" s="70">
        <v>57</v>
      </c>
      <c r="R55" s="58">
        <v>0</v>
      </c>
      <c r="S55" s="58">
        <v>0</v>
      </c>
      <c r="T55" s="58">
        <v>0</v>
      </c>
      <c r="U55" s="58">
        <v>0</v>
      </c>
      <c r="V55" s="58">
        <v>0</v>
      </c>
      <c r="W55" s="3">
        <f t="shared" si="5"/>
        <v>151</v>
      </c>
    </row>
    <row r="56" spans="1:23" ht="18" customHeight="1">
      <c r="A56" s="103"/>
      <c r="B56" s="11" t="s">
        <v>180</v>
      </c>
      <c r="C56" s="38">
        <v>10</v>
      </c>
      <c r="D56" s="38">
        <v>2</v>
      </c>
      <c r="E56" s="38">
        <v>5</v>
      </c>
      <c r="F56" s="3">
        <f>SUM(C56:E56)</f>
        <v>17</v>
      </c>
      <c r="G56" s="38">
        <v>3</v>
      </c>
      <c r="H56" s="38">
        <v>1</v>
      </c>
      <c r="I56" s="38">
        <v>0</v>
      </c>
      <c r="J56" s="3">
        <f>SUM(G56:I56)</f>
        <v>4</v>
      </c>
      <c r="K56" s="37">
        <f t="shared" si="1"/>
        <v>13</v>
      </c>
      <c r="L56" s="37">
        <f t="shared" si="2"/>
        <v>3</v>
      </c>
      <c r="M56" s="37">
        <f t="shared" si="3"/>
        <v>5</v>
      </c>
      <c r="N56" s="3">
        <f t="shared" si="15"/>
        <v>21</v>
      </c>
      <c r="O56" s="70">
        <v>7</v>
      </c>
      <c r="P56" s="70">
        <v>0</v>
      </c>
      <c r="Q56" s="70">
        <v>2</v>
      </c>
      <c r="R56" s="58">
        <v>0</v>
      </c>
      <c r="S56" s="58">
        <v>0</v>
      </c>
      <c r="T56" s="58">
        <v>0</v>
      </c>
      <c r="U56" s="58">
        <v>0</v>
      </c>
      <c r="V56" s="58">
        <v>0</v>
      </c>
      <c r="W56" s="3">
        <f t="shared" si="5"/>
        <v>30</v>
      </c>
    </row>
    <row r="57" spans="1:23" ht="18" customHeight="1">
      <c r="A57" s="103"/>
      <c r="B57" s="11" t="s">
        <v>181</v>
      </c>
      <c r="C57" s="38">
        <v>51</v>
      </c>
      <c r="D57" s="38">
        <v>0</v>
      </c>
      <c r="E57" s="38">
        <v>0</v>
      </c>
      <c r="F57" s="3">
        <f t="shared" si="6"/>
        <v>51</v>
      </c>
      <c r="G57" s="38">
        <v>6</v>
      </c>
      <c r="H57" s="38">
        <v>0</v>
      </c>
      <c r="I57" s="38">
        <v>0</v>
      </c>
      <c r="J57" s="3">
        <f t="shared" si="7"/>
        <v>6</v>
      </c>
      <c r="K57" s="37">
        <f t="shared" si="1"/>
        <v>57</v>
      </c>
      <c r="L57" s="37">
        <f t="shared" si="2"/>
        <v>0</v>
      </c>
      <c r="M57" s="37">
        <f t="shared" si="3"/>
        <v>0</v>
      </c>
      <c r="N57" s="3">
        <f t="shared" si="15"/>
        <v>57</v>
      </c>
      <c r="O57" s="70">
        <v>9</v>
      </c>
      <c r="P57" s="70">
        <v>0</v>
      </c>
      <c r="Q57" s="70">
        <v>55</v>
      </c>
      <c r="R57" s="70">
        <v>0</v>
      </c>
      <c r="S57" s="70">
        <v>0</v>
      </c>
      <c r="T57" s="70">
        <v>0</v>
      </c>
      <c r="U57" s="70">
        <v>0</v>
      </c>
      <c r="V57" s="70">
        <v>0</v>
      </c>
      <c r="W57" s="3">
        <f t="shared" si="5"/>
        <v>121</v>
      </c>
    </row>
    <row r="58" spans="1:23" ht="18" customHeight="1">
      <c r="A58" s="103">
        <v>45</v>
      </c>
      <c r="B58" s="11" t="s">
        <v>171</v>
      </c>
      <c r="C58" s="38">
        <v>2</v>
      </c>
      <c r="D58" s="38">
        <v>3</v>
      </c>
      <c r="E58" s="38">
        <v>3</v>
      </c>
      <c r="F58" s="3">
        <f t="shared" si="6"/>
        <v>8</v>
      </c>
      <c r="G58" s="38">
        <v>7</v>
      </c>
      <c r="H58" s="38">
        <v>2</v>
      </c>
      <c r="I58" s="38">
        <v>0</v>
      </c>
      <c r="J58" s="3">
        <f t="shared" si="7"/>
        <v>9</v>
      </c>
      <c r="K58" s="37">
        <f t="shared" si="1"/>
        <v>9</v>
      </c>
      <c r="L58" s="37">
        <f t="shared" si="2"/>
        <v>5</v>
      </c>
      <c r="M58" s="37">
        <f t="shared" si="3"/>
        <v>3</v>
      </c>
      <c r="N58" s="3">
        <f t="shared" si="15"/>
        <v>17</v>
      </c>
      <c r="O58" s="70">
        <v>11</v>
      </c>
      <c r="P58" s="70">
        <v>0</v>
      </c>
      <c r="Q58" s="70">
        <v>72</v>
      </c>
      <c r="R58" s="58">
        <v>0</v>
      </c>
      <c r="S58" s="58">
        <v>0</v>
      </c>
      <c r="T58" s="58">
        <v>0</v>
      </c>
      <c r="U58" s="58">
        <v>0</v>
      </c>
      <c r="V58" s="58">
        <v>0</v>
      </c>
      <c r="W58" s="3">
        <f t="shared" si="5"/>
        <v>100</v>
      </c>
    </row>
    <row r="59" spans="1:23" ht="18" customHeight="1">
      <c r="A59" s="103">
        <v>46</v>
      </c>
      <c r="B59" s="11" t="s">
        <v>172</v>
      </c>
      <c r="C59" s="38">
        <v>0</v>
      </c>
      <c r="D59" s="38">
        <v>0</v>
      </c>
      <c r="E59" s="38">
        <v>0</v>
      </c>
      <c r="F59" s="3">
        <f t="shared" si="6"/>
        <v>0</v>
      </c>
      <c r="G59" s="38">
        <v>0</v>
      </c>
      <c r="H59" s="38">
        <v>0</v>
      </c>
      <c r="I59" s="38">
        <v>0</v>
      </c>
      <c r="J59" s="3">
        <f t="shared" si="7"/>
        <v>0</v>
      </c>
      <c r="K59" s="37">
        <f t="shared" si="1"/>
        <v>0</v>
      </c>
      <c r="L59" s="37">
        <f t="shared" si="2"/>
        <v>0</v>
      </c>
      <c r="M59" s="37">
        <f t="shared" si="3"/>
        <v>0</v>
      </c>
      <c r="N59" s="3">
        <f t="shared" si="15"/>
        <v>0</v>
      </c>
      <c r="O59" s="38">
        <v>0</v>
      </c>
      <c r="P59" s="38">
        <v>0</v>
      </c>
      <c r="Q59" s="38">
        <v>0</v>
      </c>
      <c r="R59" s="38">
        <v>0</v>
      </c>
      <c r="S59" s="38">
        <v>0</v>
      </c>
      <c r="T59" s="38">
        <v>0</v>
      </c>
      <c r="U59" s="38">
        <v>0</v>
      </c>
      <c r="V59" s="38">
        <v>0</v>
      </c>
      <c r="W59" s="3">
        <f t="shared" si="5"/>
        <v>0</v>
      </c>
    </row>
    <row r="60" spans="1:23" ht="18" customHeight="1">
      <c r="A60" s="103">
        <v>47</v>
      </c>
      <c r="B60" s="11" t="s">
        <v>173</v>
      </c>
      <c r="C60" s="38">
        <v>0</v>
      </c>
      <c r="D60" s="38">
        <v>38</v>
      </c>
      <c r="E60" s="38">
        <v>10</v>
      </c>
      <c r="F60" s="3">
        <f t="shared" si="6"/>
        <v>48</v>
      </c>
      <c r="G60" s="38">
        <v>0</v>
      </c>
      <c r="H60" s="38">
        <v>3</v>
      </c>
      <c r="I60" s="38">
        <v>2</v>
      </c>
      <c r="J60" s="3">
        <f t="shared" si="7"/>
        <v>5</v>
      </c>
      <c r="K60" s="37">
        <f t="shared" si="1"/>
        <v>0</v>
      </c>
      <c r="L60" s="37">
        <f t="shared" si="2"/>
        <v>41</v>
      </c>
      <c r="M60" s="37">
        <f t="shared" si="3"/>
        <v>12</v>
      </c>
      <c r="N60" s="3">
        <f t="shared" si="15"/>
        <v>53</v>
      </c>
      <c r="O60" s="70">
        <v>60</v>
      </c>
      <c r="P60" s="70">
        <v>69</v>
      </c>
      <c r="Q60" s="70">
        <v>2</v>
      </c>
      <c r="R60" s="58">
        <v>0</v>
      </c>
      <c r="S60" s="58">
        <v>0</v>
      </c>
      <c r="T60" s="58">
        <v>0</v>
      </c>
      <c r="U60" s="58">
        <v>0</v>
      </c>
      <c r="V60" s="58">
        <v>0</v>
      </c>
      <c r="W60" s="3">
        <f t="shared" si="5"/>
        <v>184</v>
      </c>
    </row>
    <row r="61" spans="1:23" ht="18" customHeight="1">
      <c r="A61" s="103">
        <v>48</v>
      </c>
      <c r="B61" s="101" t="s">
        <v>174</v>
      </c>
      <c r="C61" s="38">
        <v>0</v>
      </c>
      <c r="D61" s="38">
        <v>0</v>
      </c>
      <c r="E61" s="38">
        <v>0</v>
      </c>
      <c r="F61" s="3">
        <f t="shared" si="6"/>
        <v>0</v>
      </c>
      <c r="G61" s="38">
        <v>0</v>
      </c>
      <c r="H61" s="38">
        <v>0</v>
      </c>
      <c r="I61" s="38">
        <v>0</v>
      </c>
      <c r="J61" s="3">
        <f t="shared" si="7"/>
        <v>0</v>
      </c>
      <c r="K61" s="37">
        <f t="shared" si="1"/>
        <v>0</v>
      </c>
      <c r="L61" s="37">
        <f t="shared" si="2"/>
        <v>0</v>
      </c>
      <c r="M61" s="37">
        <f t="shared" si="3"/>
        <v>0</v>
      </c>
      <c r="N61" s="3">
        <f t="shared" si="15"/>
        <v>0</v>
      </c>
      <c r="O61" s="70">
        <v>0</v>
      </c>
      <c r="P61" s="70">
        <v>0</v>
      </c>
      <c r="Q61" s="70">
        <v>58</v>
      </c>
      <c r="R61" s="58">
        <v>0</v>
      </c>
      <c r="S61" s="58">
        <v>0</v>
      </c>
      <c r="T61" s="58">
        <v>0</v>
      </c>
      <c r="U61" s="58">
        <v>0</v>
      </c>
      <c r="V61" s="58">
        <v>0</v>
      </c>
      <c r="W61" s="3">
        <f t="shared" si="5"/>
        <v>58</v>
      </c>
    </row>
    <row r="62" spans="1:23" ht="18" customHeight="1">
      <c r="A62" s="103">
        <v>49</v>
      </c>
      <c r="B62" s="11" t="s">
        <v>175</v>
      </c>
      <c r="C62" s="38">
        <v>5</v>
      </c>
      <c r="D62" s="38">
        <v>18</v>
      </c>
      <c r="E62" s="38">
        <v>13</v>
      </c>
      <c r="F62" s="3">
        <f t="shared" si="6"/>
        <v>36</v>
      </c>
      <c r="G62" s="38">
        <v>0</v>
      </c>
      <c r="H62" s="38">
        <v>3</v>
      </c>
      <c r="I62" s="38">
        <v>1</v>
      </c>
      <c r="J62" s="3">
        <f t="shared" si="7"/>
        <v>4</v>
      </c>
      <c r="K62" s="37">
        <f t="shared" si="1"/>
        <v>5</v>
      </c>
      <c r="L62" s="37">
        <f t="shared" si="2"/>
        <v>21</v>
      </c>
      <c r="M62" s="37">
        <f t="shared" si="3"/>
        <v>14</v>
      </c>
      <c r="N62" s="3">
        <f t="shared" si="15"/>
        <v>40</v>
      </c>
      <c r="O62" s="70">
        <v>25</v>
      </c>
      <c r="P62" s="70">
        <v>0</v>
      </c>
      <c r="Q62" s="70">
        <v>58</v>
      </c>
      <c r="R62" s="58">
        <v>0</v>
      </c>
      <c r="S62" s="58">
        <v>0</v>
      </c>
      <c r="T62" s="58">
        <v>0</v>
      </c>
      <c r="U62" s="58">
        <v>0</v>
      </c>
      <c r="V62" s="58">
        <v>0</v>
      </c>
      <c r="W62" s="3">
        <f t="shared" si="5"/>
        <v>123</v>
      </c>
    </row>
    <row r="63" spans="1:23" ht="18" customHeight="1">
      <c r="A63" s="103">
        <v>50</v>
      </c>
      <c r="B63" s="11" t="s">
        <v>176</v>
      </c>
      <c r="C63" s="38">
        <v>0</v>
      </c>
      <c r="D63" s="38">
        <v>3</v>
      </c>
      <c r="E63" s="38">
        <v>4</v>
      </c>
      <c r="F63" s="3">
        <f t="shared" si="6"/>
        <v>7</v>
      </c>
      <c r="G63" s="38">
        <v>0</v>
      </c>
      <c r="H63" s="38">
        <v>2</v>
      </c>
      <c r="I63" s="38">
        <v>1</v>
      </c>
      <c r="J63" s="3">
        <f t="shared" si="7"/>
        <v>3</v>
      </c>
      <c r="K63" s="37">
        <f t="shared" si="1"/>
        <v>0</v>
      </c>
      <c r="L63" s="37">
        <f t="shared" si="2"/>
        <v>5</v>
      </c>
      <c r="M63" s="37">
        <f t="shared" si="3"/>
        <v>5</v>
      </c>
      <c r="N63" s="3">
        <f t="shared" si="15"/>
        <v>10</v>
      </c>
      <c r="O63" s="70">
        <v>5</v>
      </c>
      <c r="P63" s="70">
        <v>0</v>
      </c>
      <c r="Q63" s="70">
        <v>15</v>
      </c>
      <c r="R63" s="58">
        <v>0</v>
      </c>
      <c r="S63" s="58">
        <v>0</v>
      </c>
      <c r="T63" s="58">
        <v>0</v>
      </c>
      <c r="U63" s="58">
        <v>0</v>
      </c>
      <c r="V63" s="58">
        <v>0</v>
      </c>
      <c r="W63" s="3">
        <f t="shared" si="5"/>
        <v>30</v>
      </c>
    </row>
    <row r="64" spans="1:23" ht="18" customHeight="1">
      <c r="A64" s="103">
        <v>51</v>
      </c>
      <c r="B64" s="11" t="s">
        <v>188</v>
      </c>
      <c r="C64" s="38">
        <v>5</v>
      </c>
      <c r="D64" s="38">
        <v>0</v>
      </c>
      <c r="E64" s="38">
        <v>0</v>
      </c>
      <c r="F64" s="3">
        <f>SUM(C64:E64)</f>
        <v>5</v>
      </c>
      <c r="G64" s="38">
        <v>5</v>
      </c>
      <c r="H64" s="38">
        <v>0</v>
      </c>
      <c r="I64" s="38">
        <v>1</v>
      </c>
      <c r="J64" s="3">
        <f>SUM(G64:I64)</f>
        <v>6</v>
      </c>
      <c r="K64" s="37">
        <f t="shared" si="1"/>
        <v>10</v>
      </c>
      <c r="L64" s="37">
        <f t="shared" si="2"/>
        <v>0</v>
      </c>
      <c r="M64" s="37">
        <f t="shared" si="3"/>
        <v>1</v>
      </c>
      <c r="N64" s="3">
        <f t="shared" si="15"/>
        <v>11</v>
      </c>
      <c r="O64" s="70">
        <v>0</v>
      </c>
      <c r="P64" s="70">
        <v>0</v>
      </c>
      <c r="Q64" s="70">
        <v>1</v>
      </c>
      <c r="R64" s="58">
        <v>0</v>
      </c>
      <c r="S64" s="58">
        <v>0</v>
      </c>
      <c r="T64" s="58">
        <v>0</v>
      </c>
      <c r="U64" s="58">
        <v>0</v>
      </c>
      <c r="V64" s="58">
        <v>0</v>
      </c>
      <c r="W64" s="3">
        <f t="shared" si="5"/>
        <v>12</v>
      </c>
    </row>
    <row r="65" spans="1:23" ht="18" customHeight="1">
      <c r="A65" s="103"/>
      <c r="B65" s="11" t="s">
        <v>153</v>
      </c>
      <c r="C65" s="38">
        <v>0</v>
      </c>
      <c r="D65" s="38">
        <v>0</v>
      </c>
      <c r="E65" s="38">
        <v>0</v>
      </c>
      <c r="F65" s="3">
        <f>SUM(C65:E65)</f>
        <v>0</v>
      </c>
      <c r="G65" s="38">
        <v>0</v>
      </c>
      <c r="H65" s="38">
        <v>0</v>
      </c>
      <c r="I65" s="38">
        <v>0</v>
      </c>
      <c r="J65" s="3">
        <f>SUM(G65:I65)</f>
        <v>0</v>
      </c>
      <c r="K65" s="37">
        <f t="shared" si="1"/>
        <v>0</v>
      </c>
      <c r="L65" s="37">
        <f t="shared" si="2"/>
        <v>0</v>
      </c>
      <c r="M65" s="37">
        <f t="shared" si="3"/>
        <v>0</v>
      </c>
      <c r="N65" s="3">
        <f t="shared" si="15"/>
        <v>0</v>
      </c>
      <c r="O65" s="70">
        <v>0</v>
      </c>
      <c r="P65" s="70">
        <v>0</v>
      </c>
      <c r="Q65" s="70">
        <v>0</v>
      </c>
      <c r="R65" s="48">
        <v>0</v>
      </c>
      <c r="S65" s="48">
        <v>0</v>
      </c>
      <c r="T65" s="48">
        <v>0</v>
      </c>
      <c r="U65" s="58">
        <v>0</v>
      </c>
      <c r="V65" s="58">
        <v>0</v>
      </c>
      <c r="W65" s="3">
        <f t="shared" si="5"/>
        <v>0</v>
      </c>
    </row>
    <row r="66" spans="1:23" ht="18" customHeight="1">
      <c r="A66" s="103"/>
      <c r="B66" s="11" t="s">
        <v>162</v>
      </c>
      <c r="C66" s="38">
        <v>0</v>
      </c>
      <c r="D66" s="38">
        <v>0</v>
      </c>
      <c r="E66" s="38">
        <v>0</v>
      </c>
      <c r="F66" s="149">
        <f>SUM(C66:E66)</f>
        <v>0</v>
      </c>
      <c r="G66" s="38">
        <v>0</v>
      </c>
      <c r="H66" s="38">
        <v>0</v>
      </c>
      <c r="I66" s="38">
        <v>0</v>
      </c>
      <c r="J66" s="149">
        <f>SUM(G66:I66)</f>
        <v>0</v>
      </c>
      <c r="K66" s="37">
        <f t="shared" si="1"/>
        <v>0</v>
      </c>
      <c r="L66" s="37">
        <f t="shared" si="2"/>
        <v>0</v>
      </c>
      <c r="M66" s="37">
        <f t="shared" si="3"/>
        <v>0</v>
      </c>
      <c r="N66" s="149">
        <f t="shared" si="15"/>
        <v>0</v>
      </c>
      <c r="O66" s="70">
        <v>0</v>
      </c>
      <c r="P66" s="70">
        <v>0</v>
      </c>
      <c r="Q66" s="70">
        <v>3</v>
      </c>
      <c r="R66" s="48">
        <v>0</v>
      </c>
      <c r="S66" s="48">
        <v>0</v>
      </c>
      <c r="T66" s="48">
        <v>0</v>
      </c>
      <c r="U66" s="48">
        <v>0</v>
      </c>
      <c r="V66" s="48">
        <v>0</v>
      </c>
      <c r="W66" s="3">
        <f t="shared" si="5"/>
        <v>3</v>
      </c>
    </row>
    <row r="67" spans="1:23" ht="18" customHeight="1">
      <c r="A67" s="102"/>
      <c r="B67" s="296" t="s">
        <v>239</v>
      </c>
      <c r="C67" s="37">
        <f>SUM(C68:C72)</f>
        <v>3</v>
      </c>
      <c r="D67" s="37">
        <f>SUM(D68:D72)</f>
        <v>0</v>
      </c>
      <c r="E67" s="37">
        <f>SUM(E68:E72)</f>
        <v>4</v>
      </c>
      <c r="F67" s="149">
        <f>SUM(C67:E67)</f>
        <v>7</v>
      </c>
      <c r="G67" s="37">
        <f>SUM(G68:G72)</f>
        <v>121</v>
      </c>
      <c r="H67" s="37">
        <f>SUM(H68:H72)</f>
        <v>47</v>
      </c>
      <c r="I67" s="37">
        <f>SUM(I68:I72)</f>
        <v>48</v>
      </c>
      <c r="J67" s="3">
        <f>SUM(G67:I67)</f>
        <v>216</v>
      </c>
      <c r="K67" s="37">
        <f t="shared" si="1"/>
        <v>124</v>
      </c>
      <c r="L67" s="37">
        <f t="shared" si="2"/>
        <v>47</v>
      </c>
      <c r="M67" s="37">
        <f t="shared" si="3"/>
        <v>52</v>
      </c>
      <c r="N67" s="3">
        <f t="shared" si="15"/>
        <v>223</v>
      </c>
      <c r="O67" s="69">
        <f aca="true" t="shared" si="16" ref="O67:V67">SUM(O68:O72)</f>
        <v>0</v>
      </c>
      <c r="P67" s="69">
        <f t="shared" si="16"/>
        <v>0</v>
      </c>
      <c r="Q67" s="69">
        <f t="shared" si="16"/>
        <v>174</v>
      </c>
      <c r="R67" s="69">
        <f t="shared" si="16"/>
        <v>0</v>
      </c>
      <c r="S67" s="69">
        <f t="shared" si="16"/>
        <v>1</v>
      </c>
      <c r="T67" s="69">
        <f t="shared" si="16"/>
        <v>2</v>
      </c>
      <c r="U67" s="69">
        <f t="shared" si="16"/>
        <v>0</v>
      </c>
      <c r="V67" s="69">
        <f t="shared" si="16"/>
        <v>1</v>
      </c>
      <c r="W67" s="3">
        <f t="shared" si="5"/>
        <v>401</v>
      </c>
    </row>
    <row r="68" spans="1:23" ht="18" customHeight="1">
      <c r="A68" s="103">
        <v>52</v>
      </c>
      <c r="B68" s="140" t="s">
        <v>164</v>
      </c>
      <c r="C68" s="38">
        <v>0</v>
      </c>
      <c r="D68" s="38">
        <v>0</v>
      </c>
      <c r="E68" s="38">
        <v>4</v>
      </c>
      <c r="F68" s="3">
        <f t="shared" si="6"/>
        <v>4</v>
      </c>
      <c r="G68" s="38">
        <v>0</v>
      </c>
      <c r="H68" s="38">
        <v>19</v>
      </c>
      <c r="I68" s="38">
        <v>33</v>
      </c>
      <c r="J68" s="3">
        <f t="shared" si="7"/>
        <v>52</v>
      </c>
      <c r="K68" s="37">
        <f aca="true" t="shared" si="17" ref="K68:K86">SUM(C68,G68)</f>
        <v>0</v>
      </c>
      <c r="L68" s="37">
        <f aca="true" t="shared" si="18" ref="L68:L86">SUM(D68,H68)</f>
        <v>19</v>
      </c>
      <c r="M68" s="37">
        <f aca="true" t="shared" si="19" ref="M68:M86">SUM(E68,I68)</f>
        <v>37</v>
      </c>
      <c r="N68" s="3">
        <f t="shared" si="15"/>
        <v>56</v>
      </c>
      <c r="O68" s="70">
        <v>0</v>
      </c>
      <c r="P68" s="70">
        <v>0</v>
      </c>
      <c r="Q68" s="380">
        <v>140</v>
      </c>
      <c r="R68" s="58">
        <v>0</v>
      </c>
      <c r="S68" s="58">
        <v>1</v>
      </c>
      <c r="T68" s="58">
        <v>0</v>
      </c>
      <c r="U68" s="58">
        <v>0</v>
      </c>
      <c r="V68" s="58">
        <v>1</v>
      </c>
      <c r="W68" s="3">
        <f aca="true" t="shared" si="20" ref="W68:W86">SUM(N68:V68)</f>
        <v>198</v>
      </c>
    </row>
    <row r="69" spans="1:23" ht="18" customHeight="1">
      <c r="A69" s="103">
        <v>53</v>
      </c>
      <c r="B69" s="80" t="s">
        <v>43</v>
      </c>
      <c r="C69" s="38">
        <v>2</v>
      </c>
      <c r="D69" s="38">
        <v>0</v>
      </c>
      <c r="E69" s="38">
        <v>0</v>
      </c>
      <c r="F69" s="3">
        <f t="shared" si="6"/>
        <v>2</v>
      </c>
      <c r="G69" s="38">
        <v>29</v>
      </c>
      <c r="H69" s="38">
        <v>8</v>
      </c>
      <c r="I69" s="38">
        <v>2</v>
      </c>
      <c r="J69" s="3">
        <f t="shared" si="7"/>
        <v>39</v>
      </c>
      <c r="K69" s="37">
        <f t="shared" si="17"/>
        <v>31</v>
      </c>
      <c r="L69" s="37">
        <f t="shared" si="18"/>
        <v>8</v>
      </c>
      <c r="M69" s="37">
        <f t="shared" si="19"/>
        <v>2</v>
      </c>
      <c r="N69" s="3">
        <f t="shared" si="15"/>
        <v>41</v>
      </c>
      <c r="O69" s="70">
        <v>0</v>
      </c>
      <c r="P69" s="70">
        <v>0</v>
      </c>
      <c r="Q69" s="380">
        <v>15</v>
      </c>
      <c r="R69" s="58">
        <v>0</v>
      </c>
      <c r="S69" s="58">
        <v>0</v>
      </c>
      <c r="T69" s="58">
        <v>0</v>
      </c>
      <c r="U69" s="58">
        <v>0</v>
      </c>
      <c r="V69" s="58">
        <v>0</v>
      </c>
      <c r="W69" s="3">
        <f t="shared" si="20"/>
        <v>56</v>
      </c>
    </row>
    <row r="70" spans="1:23" ht="18" customHeight="1">
      <c r="A70" s="103">
        <v>54</v>
      </c>
      <c r="B70" s="11" t="s">
        <v>138</v>
      </c>
      <c r="C70" s="38">
        <v>1</v>
      </c>
      <c r="D70" s="38">
        <v>0</v>
      </c>
      <c r="E70" s="38">
        <v>0</v>
      </c>
      <c r="F70" s="3">
        <f t="shared" si="6"/>
        <v>1</v>
      </c>
      <c r="G70" s="38">
        <v>49</v>
      </c>
      <c r="H70" s="38">
        <v>10</v>
      </c>
      <c r="I70" s="38">
        <v>7</v>
      </c>
      <c r="J70" s="3">
        <f t="shared" si="7"/>
        <v>66</v>
      </c>
      <c r="K70" s="37">
        <f t="shared" si="17"/>
        <v>50</v>
      </c>
      <c r="L70" s="37">
        <f t="shared" si="18"/>
        <v>10</v>
      </c>
      <c r="M70" s="37">
        <f t="shared" si="19"/>
        <v>7</v>
      </c>
      <c r="N70" s="3">
        <f t="shared" si="15"/>
        <v>67</v>
      </c>
      <c r="O70" s="70">
        <v>0</v>
      </c>
      <c r="P70" s="70">
        <v>0</v>
      </c>
      <c r="Q70" s="380">
        <v>5</v>
      </c>
      <c r="R70" s="58">
        <v>0</v>
      </c>
      <c r="S70" s="58">
        <v>0</v>
      </c>
      <c r="T70" s="58">
        <v>0</v>
      </c>
      <c r="U70" s="58">
        <v>0</v>
      </c>
      <c r="V70" s="58">
        <v>0</v>
      </c>
      <c r="W70" s="3">
        <f t="shared" si="20"/>
        <v>72</v>
      </c>
    </row>
    <row r="71" spans="1:23" ht="18" customHeight="1">
      <c r="A71" s="103">
        <v>55</v>
      </c>
      <c r="B71" s="11" t="s">
        <v>139</v>
      </c>
      <c r="C71" s="38">
        <v>0</v>
      </c>
      <c r="D71" s="38">
        <v>0</v>
      </c>
      <c r="E71" s="38">
        <v>0</v>
      </c>
      <c r="F71" s="149">
        <f t="shared" si="6"/>
        <v>0</v>
      </c>
      <c r="G71" s="38">
        <v>43</v>
      </c>
      <c r="H71" s="38">
        <v>0</v>
      </c>
      <c r="I71" s="38">
        <v>1</v>
      </c>
      <c r="J71" s="149">
        <f t="shared" si="7"/>
        <v>44</v>
      </c>
      <c r="K71" s="37">
        <f t="shared" si="17"/>
        <v>43</v>
      </c>
      <c r="L71" s="37">
        <f t="shared" si="18"/>
        <v>0</v>
      </c>
      <c r="M71" s="37">
        <f t="shared" si="19"/>
        <v>1</v>
      </c>
      <c r="N71" s="149">
        <f t="shared" si="15"/>
        <v>44</v>
      </c>
      <c r="O71" s="70">
        <v>0</v>
      </c>
      <c r="P71" s="70">
        <v>0</v>
      </c>
      <c r="Q71" s="380">
        <v>3</v>
      </c>
      <c r="R71" s="48">
        <v>0</v>
      </c>
      <c r="S71" s="48">
        <v>0</v>
      </c>
      <c r="T71" s="48">
        <v>2</v>
      </c>
      <c r="U71" s="48">
        <v>0</v>
      </c>
      <c r="V71" s="48">
        <v>0</v>
      </c>
      <c r="W71" s="3">
        <f t="shared" si="20"/>
        <v>49</v>
      </c>
    </row>
    <row r="72" spans="1:23" ht="18" customHeight="1">
      <c r="A72" s="103">
        <v>56</v>
      </c>
      <c r="B72" s="10" t="s">
        <v>140</v>
      </c>
      <c r="C72" s="37">
        <v>0</v>
      </c>
      <c r="D72" s="37">
        <v>0</v>
      </c>
      <c r="E72" s="37">
        <v>0</v>
      </c>
      <c r="F72" s="3">
        <f>SUM(C72:E72)</f>
        <v>0</v>
      </c>
      <c r="G72" s="37">
        <v>0</v>
      </c>
      <c r="H72" s="37">
        <v>10</v>
      </c>
      <c r="I72" s="37">
        <v>5</v>
      </c>
      <c r="J72" s="3">
        <f>SUM(G72:I72)</f>
        <v>15</v>
      </c>
      <c r="K72" s="37">
        <f t="shared" si="17"/>
        <v>0</v>
      </c>
      <c r="L72" s="37">
        <f t="shared" si="18"/>
        <v>10</v>
      </c>
      <c r="M72" s="37">
        <f t="shared" si="19"/>
        <v>5</v>
      </c>
      <c r="N72" s="3">
        <f t="shared" si="15"/>
        <v>15</v>
      </c>
      <c r="O72" s="69">
        <v>0</v>
      </c>
      <c r="P72" s="69">
        <v>0</v>
      </c>
      <c r="Q72" s="379">
        <v>11</v>
      </c>
      <c r="R72" s="58">
        <v>0</v>
      </c>
      <c r="S72" s="58">
        <v>0</v>
      </c>
      <c r="T72" s="58">
        <v>0</v>
      </c>
      <c r="U72" s="58">
        <v>0</v>
      </c>
      <c r="V72" s="58">
        <v>0</v>
      </c>
      <c r="W72" s="3">
        <f t="shared" si="20"/>
        <v>26</v>
      </c>
    </row>
    <row r="73" spans="1:23" s="42" customFormat="1" ht="18" customHeight="1">
      <c r="A73" s="103"/>
      <c r="B73" s="264" t="s">
        <v>191</v>
      </c>
      <c r="C73" s="38">
        <f aca="true" t="shared" si="21" ref="C73:W73">SUM(C74:C80)</f>
        <v>7</v>
      </c>
      <c r="D73" s="38">
        <f t="shared" si="21"/>
        <v>2</v>
      </c>
      <c r="E73" s="38">
        <f t="shared" si="21"/>
        <v>9</v>
      </c>
      <c r="F73" s="38">
        <f t="shared" si="21"/>
        <v>18</v>
      </c>
      <c r="G73" s="38">
        <f t="shared" si="21"/>
        <v>23</v>
      </c>
      <c r="H73" s="38">
        <f t="shared" si="21"/>
        <v>0</v>
      </c>
      <c r="I73" s="38">
        <f t="shared" si="21"/>
        <v>2</v>
      </c>
      <c r="J73" s="38">
        <f t="shared" si="21"/>
        <v>25</v>
      </c>
      <c r="K73" s="38">
        <f t="shared" si="21"/>
        <v>30</v>
      </c>
      <c r="L73" s="38">
        <f t="shared" si="21"/>
        <v>2</v>
      </c>
      <c r="M73" s="38">
        <f t="shared" si="21"/>
        <v>11</v>
      </c>
      <c r="N73" s="38">
        <f t="shared" si="21"/>
        <v>43</v>
      </c>
      <c r="O73" s="38">
        <f t="shared" si="21"/>
        <v>15</v>
      </c>
      <c r="P73" s="38">
        <f t="shared" si="21"/>
        <v>3</v>
      </c>
      <c r="Q73" s="38">
        <f t="shared" si="21"/>
        <v>19</v>
      </c>
      <c r="R73" s="38">
        <f t="shared" si="21"/>
        <v>194</v>
      </c>
      <c r="S73" s="38">
        <f t="shared" si="21"/>
        <v>0</v>
      </c>
      <c r="T73" s="38">
        <f t="shared" si="21"/>
        <v>0</v>
      </c>
      <c r="U73" s="38">
        <f t="shared" si="21"/>
        <v>11</v>
      </c>
      <c r="V73" s="38">
        <f t="shared" si="21"/>
        <v>0</v>
      </c>
      <c r="W73" s="38">
        <f t="shared" si="21"/>
        <v>285</v>
      </c>
    </row>
    <row r="74" spans="1:23" ht="18" customHeight="1">
      <c r="A74" s="102">
        <v>57</v>
      </c>
      <c r="B74" s="10" t="s">
        <v>110</v>
      </c>
      <c r="C74" s="37">
        <v>0</v>
      </c>
      <c r="D74" s="37">
        <v>2</v>
      </c>
      <c r="E74" s="37">
        <v>9</v>
      </c>
      <c r="F74" s="3">
        <f t="shared" si="6"/>
        <v>11</v>
      </c>
      <c r="G74" s="37">
        <v>0</v>
      </c>
      <c r="H74" s="37">
        <v>0</v>
      </c>
      <c r="I74" s="37">
        <v>2</v>
      </c>
      <c r="J74" s="3">
        <f t="shared" si="7"/>
        <v>2</v>
      </c>
      <c r="K74" s="37">
        <f t="shared" si="17"/>
        <v>0</v>
      </c>
      <c r="L74" s="37">
        <f t="shared" si="18"/>
        <v>2</v>
      </c>
      <c r="M74" s="37">
        <f t="shared" si="19"/>
        <v>11</v>
      </c>
      <c r="N74" s="3">
        <f t="shared" si="15"/>
        <v>13</v>
      </c>
      <c r="O74" s="69">
        <v>15</v>
      </c>
      <c r="P74" s="69">
        <v>0</v>
      </c>
      <c r="Q74" s="69">
        <v>12</v>
      </c>
      <c r="R74" s="58">
        <v>44</v>
      </c>
      <c r="S74" s="58">
        <v>0</v>
      </c>
      <c r="T74" s="58">
        <v>0</v>
      </c>
      <c r="U74" s="58">
        <v>3</v>
      </c>
      <c r="V74" s="58">
        <v>0</v>
      </c>
      <c r="W74" s="3">
        <f t="shared" si="20"/>
        <v>87</v>
      </c>
    </row>
    <row r="75" spans="1:23" ht="18" customHeight="1">
      <c r="A75" s="105">
        <v>58</v>
      </c>
      <c r="B75" s="84" t="s">
        <v>122</v>
      </c>
      <c r="C75" s="78">
        <v>0</v>
      </c>
      <c r="D75" s="78">
        <v>0</v>
      </c>
      <c r="E75" s="78">
        <v>0</v>
      </c>
      <c r="F75" s="4">
        <f t="shared" si="6"/>
        <v>0</v>
      </c>
      <c r="G75" s="78">
        <v>0</v>
      </c>
      <c r="H75" s="78">
        <v>0</v>
      </c>
      <c r="I75" s="78">
        <v>0</v>
      </c>
      <c r="J75" s="4">
        <f t="shared" si="7"/>
        <v>0</v>
      </c>
      <c r="K75" s="47">
        <f t="shared" si="17"/>
        <v>0</v>
      </c>
      <c r="L75" s="47">
        <f t="shared" si="18"/>
        <v>0</v>
      </c>
      <c r="M75" s="47">
        <f t="shared" si="19"/>
        <v>0</v>
      </c>
      <c r="N75" s="3">
        <f t="shared" si="15"/>
        <v>0</v>
      </c>
      <c r="O75" s="85">
        <v>0</v>
      </c>
      <c r="P75" s="85">
        <v>0</v>
      </c>
      <c r="Q75" s="85">
        <v>1</v>
      </c>
      <c r="R75" s="86">
        <v>29</v>
      </c>
      <c r="S75" s="86">
        <v>0</v>
      </c>
      <c r="T75" s="86">
        <v>0</v>
      </c>
      <c r="U75" s="61">
        <v>0</v>
      </c>
      <c r="V75" s="61">
        <v>0</v>
      </c>
      <c r="W75" s="4">
        <f t="shared" si="20"/>
        <v>30</v>
      </c>
    </row>
    <row r="76" spans="1:23" ht="18" customHeight="1">
      <c r="A76" s="103">
        <v>59</v>
      </c>
      <c r="B76" s="11" t="s">
        <v>165</v>
      </c>
      <c r="C76" s="38">
        <v>0</v>
      </c>
      <c r="D76" s="38">
        <v>0</v>
      </c>
      <c r="E76" s="38">
        <v>0</v>
      </c>
      <c r="F76" s="38">
        <v>0</v>
      </c>
      <c r="G76" s="38">
        <v>1</v>
      </c>
      <c r="H76" s="38">
        <v>0</v>
      </c>
      <c r="I76" s="38">
        <v>0</v>
      </c>
      <c r="J76" s="4">
        <f t="shared" si="7"/>
        <v>1</v>
      </c>
      <c r="K76" s="38">
        <f aca="true" t="shared" si="22" ref="K76:M77">SUM(C76,G76)</f>
        <v>1</v>
      </c>
      <c r="L76" s="38">
        <f t="shared" si="22"/>
        <v>0</v>
      </c>
      <c r="M76" s="38">
        <f t="shared" si="22"/>
        <v>0</v>
      </c>
      <c r="N76" s="3">
        <f t="shared" si="15"/>
        <v>1</v>
      </c>
      <c r="O76" s="38">
        <v>0</v>
      </c>
      <c r="P76" s="38">
        <v>0</v>
      </c>
      <c r="Q76" s="38">
        <v>1</v>
      </c>
      <c r="R76" s="38">
        <v>13</v>
      </c>
      <c r="S76" s="38">
        <v>0</v>
      </c>
      <c r="T76" s="38">
        <v>0</v>
      </c>
      <c r="U76" s="38">
        <v>0</v>
      </c>
      <c r="V76" s="38">
        <v>0</v>
      </c>
      <c r="W76" s="149">
        <f>SUM(N76:V76)</f>
        <v>15</v>
      </c>
    </row>
    <row r="77" spans="1:23" ht="18" customHeight="1">
      <c r="A77" s="188">
        <v>60</v>
      </c>
      <c r="B77" s="189" t="s">
        <v>111</v>
      </c>
      <c r="C77" s="47">
        <v>5</v>
      </c>
      <c r="D77" s="47">
        <v>0</v>
      </c>
      <c r="E77" s="47">
        <v>0</v>
      </c>
      <c r="F77" s="4">
        <f>SUM(C77:E77)</f>
        <v>5</v>
      </c>
      <c r="G77" s="47">
        <v>7</v>
      </c>
      <c r="H77" s="47">
        <v>0</v>
      </c>
      <c r="I77" s="47">
        <v>0</v>
      </c>
      <c r="J77" s="4">
        <f>SUM(G77:I77)</f>
        <v>7</v>
      </c>
      <c r="K77" s="47">
        <f t="shared" si="22"/>
        <v>12</v>
      </c>
      <c r="L77" s="47">
        <f t="shared" si="22"/>
        <v>0</v>
      </c>
      <c r="M77" s="47">
        <f t="shared" si="22"/>
        <v>0</v>
      </c>
      <c r="N77" s="4">
        <f>SUM(F77,J77)</f>
        <v>12</v>
      </c>
      <c r="O77" s="190">
        <v>0</v>
      </c>
      <c r="P77" s="190">
        <v>0</v>
      </c>
      <c r="Q77" s="190">
        <v>2</v>
      </c>
      <c r="R77" s="61">
        <v>38</v>
      </c>
      <c r="S77" s="61">
        <v>0</v>
      </c>
      <c r="T77" s="61">
        <v>0</v>
      </c>
      <c r="U77" s="61">
        <v>2</v>
      </c>
      <c r="V77" s="61">
        <v>0</v>
      </c>
      <c r="W77" s="4">
        <f>SUM(N77:V77)</f>
        <v>54</v>
      </c>
    </row>
    <row r="78" spans="1:23" ht="18" customHeight="1">
      <c r="A78" s="104">
        <v>61</v>
      </c>
      <c r="B78" s="18" t="s">
        <v>112</v>
      </c>
      <c r="C78" s="427">
        <v>0</v>
      </c>
      <c r="D78" s="427">
        <v>0</v>
      </c>
      <c r="E78" s="427">
        <v>0</v>
      </c>
      <c r="F78" s="428">
        <v>0</v>
      </c>
      <c r="G78" s="427">
        <v>8</v>
      </c>
      <c r="H78" s="427">
        <v>0</v>
      </c>
      <c r="I78" s="427">
        <v>0</v>
      </c>
      <c r="J78" s="428">
        <f>SUM(G78:I78)</f>
        <v>8</v>
      </c>
      <c r="K78" s="427">
        <f>SUM(C78,G78)</f>
        <v>8</v>
      </c>
      <c r="L78" s="427">
        <f>SUM(D78,H78)</f>
        <v>0</v>
      </c>
      <c r="M78" s="427">
        <f>SUM(E78,I78)</f>
        <v>0</v>
      </c>
      <c r="N78" s="428">
        <f>SUM(F78,J78)</f>
        <v>8</v>
      </c>
      <c r="O78" s="429">
        <v>0</v>
      </c>
      <c r="P78" s="429">
        <v>3</v>
      </c>
      <c r="Q78" s="429">
        <v>1</v>
      </c>
      <c r="R78" s="430">
        <v>41</v>
      </c>
      <c r="S78" s="430">
        <v>0</v>
      </c>
      <c r="T78" s="430">
        <v>0</v>
      </c>
      <c r="U78" s="430">
        <v>6</v>
      </c>
      <c r="V78" s="430">
        <v>0</v>
      </c>
      <c r="W78" s="428">
        <f>SUM(N78:V78)</f>
        <v>59</v>
      </c>
    </row>
    <row r="79" spans="1:23" ht="18" customHeight="1">
      <c r="A79" s="156"/>
      <c r="B79" s="12"/>
      <c r="C79" s="77"/>
      <c r="D79" s="77"/>
      <c r="E79" s="77"/>
      <c r="F79" s="7"/>
      <c r="G79" s="77"/>
      <c r="H79" s="77"/>
      <c r="I79" s="77"/>
      <c r="J79" s="7"/>
      <c r="K79" s="77"/>
      <c r="L79" s="77"/>
      <c r="M79" s="77"/>
      <c r="N79" s="378" t="s">
        <v>256</v>
      </c>
      <c r="O79" s="157"/>
      <c r="P79" s="157"/>
      <c r="Q79" s="157"/>
      <c r="R79" s="158"/>
      <c r="S79" s="158"/>
      <c r="T79" s="158"/>
      <c r="U79" s="158"/>
      <c r="V79" s="158"/>
      <c r="W79" s="7"/>
    </row>
    <row r="80" spans="1:23" ht="18" customHeight="1">
      <c r="A80" s="151">
        <v>62</v>
      </c>
      <c r="B80" s="135" t="s">
        <v>144</v>
      </c>
      <c r="C80" s="152">
        <v>2</v>
      </c>
      <c r="D80" s="152">
        <v>0</v>
      </c>
      <c r="E80" s="152">
        <v>0</v>
      </c>
      <c r="F80" s="153">
        <f t="shared" si="6"/>
        <v>2</v>
      </c>
      <c r="G80" s="152">
        <v>7</v>
      </c>
      <c r="H80" s="152">
        <v>0</v>
      </c>
      <c r="I80" s="152">
        <v>0</v>
      </c>
      <c r="J80" s="153">
        <f t="shared" si="7"/>
        <v>7</v>
      </c>
      <c r="K80" s="152">
        <f t="shared" si="17"/>
        <v>9</v>
      </c>
      <c r="L80" s="152">
        <f t="shared" si="18"/>
        <v>0</v>
      </c>
      <c r="M80" s="152">
        <f t="shared" si="19"/>
        <v>0</v>
      </c>
      <c r="N80" s="153">
        <f>SUM(F80,J80)</f>
        <v>9</v>
      </c>
      <c r="O80" s="154">
        <v>0</v>
      </c>
      <c r="P80" s="154">
        <v>0</v>
      </c>
      <c r="Q80" s="154">
        <v>2</v>
      </c>
      <c r="R80" s="155">
        <v>29</v>
      </c>
      <c r="S80" s="155">
        <v>0</v>
      </c>
      <c r="T80" s="155">
        <v>0</v>
      </c>
      <c r="U80" s="155">
        <v>0</v>
      </c>
      <c r="V80" s="155">
        <v>0</v>
      </c>
      <c r="W80" s="153">
        <f t="shared" si="20"/>
        <v>40</v>
      </c>
    </row>
    <row r="81" spans="1:23" ht="18" customHeight="1">
      <c r="A81" s="188"/>
      <c r="B81" s="189"/>
      <c r="C81" s="47"/>
      <c r="D81" s="47"/>
      <c r="E81" s="47"/>
      <c r="F81" s="172"/>
      <c r="G81" s="47"/>
      <c r="H81" s="47"/>
      <c r="I81" s="47"/>
      <c r="J81" s="4"/>
      <c r="K81" s="37"/>
      <c r="L81" s="37"/>
      <c r="M81" s="37"/>
      <c r="N81" s="4"/>
      <c r="O81" s="190"/>
      <c r="P81" s="190"/>
      <c r="Q81" s="190"/>
      <c r="R81" s="61"/>
      <c r="S81" s="61"/>
      <c r="T81" s="61"/>
      <c r="U81" s="61"/>
      <c r="V81" s="61"/>
      <c r="W81" s="3"/>
    </row>
    <row r="82" spans="1:23" ht="18" customHeight="1">
      <c r="A82" s="103">
        <v>63</v>
      </c>
      <c r="B82" s="11" t="s">
        <v>97</v>
      </c>
      <c r="C82" s="38">
        <v>0</v>
      </c>
      <c r="D82" s="38">
        <v>5</v>
      </c>
      <c r="E82" s="38">
        <v>4</v>
      </c>
      <c r="F82" s="149">
        <f>SUM(C82:E82)</f>
        <v>9</v>
      </c>
      <c r="G82" s="38">
        <v>1</v>
      </c>
      <c r="H82" s="38">
        <v>0</v>
      </c>
      <c r="I82" s="38">
        <v>0</v>
      </c>
      <c r="J82" s="149">
        <f>SUM(G82:I82)</f>
        <v>1</v>
      </c>
      <c r="K82" s="37">
        <f t="shared" si="17"/>
        <v>1</v>
      </c>
      <c r="L82" s="37">
        <f t="shared" si="18"/>
        <v>5</v>
      </c>
      <c r="M82" s="37">
        <f t="shared" si="19"/>
        <v>4</v>
      </c>
      <c r="N82" s="149">
        <f>SUM(F82,J82)</f>
        <v>10</v>
      </c>
      <c r="O82" s="70">
        <v>0</v>
      </c>
      <c r="P82" s="70">
        <v>1</v>
      </c>
      <c r="Q82" s="70">
        <v>35</v>
      </c>
      <c r="R82" s="48">
        <v>0</v>
      </c>
      <c r="S82" s="48">
        <v>0</v>
      </c>
      <c r="T82" s="48">
        <v>0</v>
      </c>
      <c r="U82" s="48">
        <v>0</v>
      </c>
      <c r="V82" s="48">
        <v>0</v>
      </c>
      <c r="W82" s="3">
        <f t="shared" si="20"/>
        <v>46</v>
      </c>
    </row>
    <row r="83" spans="1:23" ht="18" customHeight="1">
      <c r="A83" s="103"/>
      <c r="B83" s="10"/>
      <c r="C83" s="37"/>
      <c r="D83" s="37"/>
      <c r="E83" s="37"/>
      <c r="F83" s="3"/>
      <c r="G83" s="37"/>
      <c r="H83" s="37"/>
      <c r="I83" s="37"/>
      <c r="J83" s="3"/>
      <c r="K83" s="37"/>
      <c r="L83" s="37"/>
      <c r="M83" s="37"/>
      <c r="N83" s="3"/>
      <c r="O83" s="69"/>
      <c r="P83" s="69"/>
      <c r="Q83" s="69"/>
      <c r="R83" s="58"/>
      <c r="S83" s="58"/>
      <c r="T83" s="58"/>
      <c r="U83" s="58"/>
      <c r="V83" s="58"/>
      <c r="W83" s="3"/>
    </row>
    <row r="84" spans="1:23" ht="18" customHeight="1">
      <c r="A84" s="103">
        <v>64</v>
      </c>
      <c r="B84" s="11" t="s">
        <v>98</v>
      </c>
      <c r="C84" s="38">
        <v>1</v>
      </c>
      <c r="D84" s="38">
        <v>1</v>
      </c>
      <c r="E84" s="38">
        <v>0</v>
      </c>
      <c r="F84" s="3">
        <f t="shared" si="6"/>
        <v>2</v>
      </c>
      <c r="G84" s="38">
        <v>4</v>
      </c>
      <c r="H84" s="38">
        <v>0</v>
      </c>
      <c r="I84" s="38">
        <v>1</v>
      </c>
      <c r="J84" s="3">
        <f t="shared" si="7"/>
        <v>5</v>
      </c>
      <c r="K84" s="37">
        <f t="shared" si="17"/>
        <v>5</v>
      </c>
      <c r="L84" s="37">
        <f t="shared" si="18"/>
        <v>1</v>
      </c>
      <c r="M84" s="37">
        <f t="shared" si="19"/>
        <v>1</v>
      </c>
      <c r="N84" s="3">
        <f>SUM(F84,J84)</f>
        <v>7</v>
      </c>
      <c r="O84" s="70">
        <v>0</v>
      </c>
      <c r="P84" s="70">
        <v>0</v>
      </c>
      <c r="Q84" s="70">
        <v>13</v>
      </c>
      <c r="R84" s="48">
        <v>0</v>
      </c>
      <c r="S84" s="48">
        <v>0</v>
      </c>
      <c r="T84" s="48">
        <v>0</v>
      </c>
      <c r="U84" s="58">
        <v>0</v>
      </c>
      <c r="V84" s="58">
        <v>0</v>
      </c>
      <c r="W84" s="3">
        <f t="shared" si="20"/>
        <v>20</v>
      </c>
    </row>
    <row r="85" spans="1:23" ht="18" customHeight="1">
      <c r="A85" s="103"/>
      <c r="B85" s="11"/>
      <c r="C85" s="38"/>
      <c r="D85" s="38"/>
      <c r="E85" s="38"/>
      <c r="F85" s="3"/>
      <c r="G85" s="38"/>
      <c r="H85" s="38"/>
      <c r="I85" s="38"/>
      <c r="J85" s="3"/>
      <c r="K85" s="37"/>
      <c r="L85" s="37"/>
      <c r="M85" s="37"/>
      <c r="N85" s="3"/>
      <c r="O85" s="70"/>
      <c r="P85" s="70"/>
      <c r="Q85" s="70"/>
      <c r="R85" s="48"/>
      <c r="S85" s="48"/>
      <c r="T85" s="48"/>
      <c r="U85" s="58"/>
      <c r="V85" s="58"/>
      <c r="W85" s="3"/>
    </row>
    <row r="86" spans="1:23" ht="17.25" customHeight="1">
      <c r="A86" s="103">
        <v>65</v>
      </c>
      <c r="B86" s="11" t="s">
        <v>99</v>
      </c>
      <c r="C86" s="38">
        <v>0</v>
      </c>
      <c r="D86" s="38">
        <v>0</v>
      </c>
      <c r="E86" s="38">
        <v>0</v>
      </c>
      <c r="F86" s="3">
        <f t="shared" si="6"/>
        <v>0</v>
      </c>
      <c r="G86" s="38">
        <v>1</v>
      </c>
      <c r="H86" s="38">
        <v>0</v>
      </c>
      <c r="I86" s="38">
        <v>0</v>
      </c>
      <c r="J86" s="3">
        <f t="shared" si="7"/>
        <v>1</v>
      </c>
      <c r="K86" s="37">
        <f t="shared" si="17"/>
        <v>1</v>
      </c>
      <c r="L86" s="37">
        <f t="shared" si="18"/>
        <v>0</v>
      </c>
      <c r="M86" s="37">
        <f t="shared" si="19"/>
        <v>0</v>
      </c>
      <c r="N86" s="3">
        <f>SUM(F86,J86)</f>
        <v>1</v>
      </c>
      <c r="O86" s="70">
        <v>0</v>
      </c>
      <c r="P86" s="70">
        <v>0</v>
      </c>
      <c r="Q86" s="70">
        <v>12</v>
      </c>
      <c r="R86" s="48">
        <v>0</v>
      </c>
      <c r="S86" s="48">
        <v>0</v>
      </c>
      <c r="T86" s="48">
        <v>0</v>
      </c>
      <c r="U86" s="58">
        <v>0</v>
      </c>
      <c r="V86" s="58">
        <v>0</v>
      </c>
      <c r="W86" s="3">
        <f t="shared" si="20"/>
        <v>13</v>
      </c>
    </row>
    <row r="87" spans="1:23" ht="21.75" customHeight="1">
      <c r="A87" s="104"/>
      <c r="B87" s="74" t="s">
        <v>20</v>
      </c>
      <c r="C87" s="74">
        <f aca="true" t="shared" si="23" ref="C87:W87">SUM(C86,C84,C82,C73,C67,C48,C6)</f>
        <v>1601</v>
      </c>
      <c r="D87" s="74">
        <f t="shared" si="23"/>
        <v>556</v>
      </c>
      <c r="E87" s="74">
        <f t="shared" si="23"/>
        <v>755</v>
      </c>
      <c r="F87" s="74">
        <f t="shared" si="23"/>
        <v>2912</v>
      </c>
      <c r="G87" s="74">
        <f t="shared" si="23"/>
        <v>664</v>
      </c>
      <c r="H87" s="74">
        <f t="shared" si="23"/>
        <v>190</v>
      </c>
      <c r="I87" s="74">
        <f t="shared" si="23"/>
        <v>142</v>
      </c>
      <c r="J87" s="74">
        <f t="shared" si="23"/>
        <v>996</v>
      </c>
      <c r="K87" s="74">
        <f t="shared" si="23"/>
        <v>2265</v>
      </c>
      <c r="L87" s="74">
        <f t="shared" si="23"/>
        <v>746</v>
      </c>
      <c r="M87" s="74">
        <f t="shared" si="23"/>
        <v>897</v>
      </c>
      <c r="N87" s="74">
        <f t="shared" si="23"/>
        <v>3908</v>
      </c>
      <c r="O87" s="74">
        <f t="shared" si="23"/>
        <v>1356</v>
      </c>
      <c r="P87" s="74">
        <f t="shared" si="23"/>
        <v>145</v>
      </c>
      <c r="Q87" s="74">
        <f t="shared" si="23"/>
        <v>2837</v>
      </c>
      <c r="R87" s="74">
        <f t="shared" si="23"/>
        <v>720</v>
      </c>
      <c r="S87" s="74">
        <f t="shared" si="23"/>
        <v>1</v>
      </c>
      <c r="T87" s="74">
        <f t="shared" si="23"/>
        <v>68</v>
      </c>
      <c r="U87" s="74">
        <f t="shared" si="23"/>
        <v>47</v>
      </c>
      <c r="V87" s="74">
        <f t="shared" si="23"/>
        <v>19</v>
      </c>
      <c r="W87" s="74">
        <f t="shared" si="23"/>
        <v>9101</v>
      </c>
    </row>
    <row r="88" spans="1:23" s="59" customFormat="1" ht="18" customHeight="1">
      <c r="A88" s="106"/>
      <c r="B88" s="59" t="s">
        <v>266</v>
      </c>
      <c r="C88" s="113"/>
      <c r="D88" s="113"/>
      <c r="E88" s="113"/>
      <c r="F88" s="113"/>
      <c r="H88" s="127"/>
      <c r="J88" s="60"/>
      <c r="N88" s="60"/>
      <c r="O88" s="71"/>
      <c r="P88" s="71"/>
      <c r="Q88" s="71"/>
      <c r="R88" s="63"/>
      <c r="S88" s="63"/>
      <c r="T88" s="63"/>
      <c r="U88" s="63"/>
      <c r="V88" s="63"/>
      <c r="W88" s="60"/>
    </row>
    <row r="89" spans="1:23" s="59" customFormat="1" ht="18" customHeight="1">
      <c r="A89" s="106"/>
      <c r="B89" s="59" t="s">
        <v>267</v>
      </c>
      <c r="C89" s="113"/>
      <c r="D89" s="113"/>
      <c r="E89" s="113"/>
      <c r="F89" s="113"/>
      <c r="H89" s="127"/>
      <c r="J89" s="60"/>
      <c r="N89" s="392"/>
      <c r="O89" s="71"/>
      <c r="P89" s="71"/>
      <c r="Q89" s="71"/>
      <c r="R89" s="63"/>
      <c r="S89" s="63"/>
      <c r="T89" s="63"/>
      <c r="U89" s="63"/>
      <c r="V89" s="63"/>
      <c r="W89" s="60"/>
    </row>
    <row r="90" spans="1:24" s="59" customFormat="1" ht="18" customHeight="1">
      <c r="A90" s="106"/>
      <c r="F90" s="60"/>
      <c r="N90" s="378" t="s">
        <v>256</v>
      </c>
      <c r="O90" s="87"/>
      <c r="P90" s="87"/>
      <c r="Q90" s="87"/>
      <c r="R90" s="87"/>
      <c r="S90" s="87"/>
      <c r="T90" s="87"/>
      <c r="U90" s="87"/>
      <c r="V90" s="88"/>
      <c r="W90" s="89"/>
      <c r="X90" s="90"/>
    </row>
    <row r="91" ht="16.5" customHeight="1">
      <c r="B91" s="59" t="s">
        <v>119</v>
      </c>
    </row>
    <row r="92" ht="16.5" customHeight="1">
      <c r="B92" s="59" t="s">
        <v>120</v>
      </c>
    </row>
    <row r="93" spans="2:3" ht="16.5" customHeight="1">
      <c r="B93" s="16" t="s">
        <v>261</v>
      </c>
      <c r="C93" s="50"/>
    </row>
    <row r="94" ht="21">
      <c r="B94" s="59"/>
    </row>
    <row r="95" ht="21">
      <c r="B95" s="59"/>
    </row>
  </sheetData>
  <mergeCells count="8">
    <mergeCell ref="A1:W1"/>
    <mergeCell ref="A2:A5"/>
    <mergeCell ref="B2:B5"/>
    <mergeCell ref="C2:F2"/>
    <mergeCell ref="G2:J2"/>
    <mergeCell ref="K2:N2"/>
    <mergeCell ref="K3:N3"/>
    <mergeCell ref="P2:Q2"/>
  </mergeCells>
  <printOptions/>
  <pageMargins left="0.3937007874015748" right="0" top="0.3937007874015748" bottom="0.3937007874015748" header="0.3937007874015748" footer="0.5118110236220472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 v</cp:lastModifiedBy>
  <cp:lastPrinted>2006-05-08T10:24:11Z</cp:lastPrinted>
  <dcterms:created xsi:type="dcterms:W3CDTF">2002-11-06T01:16:31Z</dcterms:created>
  <dcterms:modified xsi:type="dcterms:W3CDTF">2006-05-26T04:52:55Z</dcterms:modified>
  <cp:category/>
  <cp:version/>
  <cp:contentType/>
  <cp:contentStatus/>
</cp:coreProperties>
</file>